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182" activeTab="0"/>
  </bookViews>
  <sheets>
    <sheet name="Cover" sheetId="1" r:id="rId1"/>
    <sheet name="ALICO" sheetId="2" r:id="rId2"/>
    <sheet name="ARIPI" sheetId="3" r:id="rId3"/>
    <sheet name="AZT VIITORUL TAU" sheetId="4" r:id="rId4"/>
    <sheet name="BCR" sheetId="5" r:id="rId5"/>
    <sheet name="BRD" sheetId="6" r:id="rId6"/>
    <sheet name="EUREKO" sheetId="7" r:id="rId7"/>
    <sheet name="PENSIA VIVA" sheetId="8" r:id="rId8"/>
    <sheet name="ING" sheetId="9" r:id="rId9"/>
    <sheet name="VITAL" sheetId="10" r:id="rId10"/>
    <sheet name="CF" sheetId="11" state="hidden" r:id="rId11"/>
  </sheets>
  <externalReferences>
    <externalReference r:id="rId14"/>
    <externalReference r:id="rId15"/>
    <externalReference r:id="rId16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 localSheetId="0">'Cover'!#REF!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 localSheetId="0">'[2]XX'!$C$7:$C$48</definedName>
    <definedName name="JUDET">'[2]XX'!$C$7:$C$48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0">#REF!</definedName>
    <definedName name="list" localSheetId="6">#REF!</definedName>
    <definedName name="list" localSheetId="8">#REF!</definedName>
    <definedName name="list" localSheetId="7">#REF!</definedName>
    <definedName name="list" localSheetId="9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'[3]NAV_calculation_RR'!$B$86</definedName>
    <definedName name="_xlnm.Print_Area" localSheetId="1">'ALICO'!$A$1:$D$60</definedName>
    <definedName name="_xlnm.Print_Area" localSheetId="2">'ARIPI'!$A$1:$D$60</definedName>
    <definedName name="_xlnm.Print_Area" localSheetId="3">'AZT VIITORUL TAU'!$A$1:$D$60</definedName>
    <definedName name="_xlnm.Print_Area" localSheetId="4">'BCR'!$A$1:$D$60</definedName>
    <definedName name="_xlnm.Print_Area" localSheetId="5">'BRD'!$A$1:$D$60</definedName>
    <definedName name="_xlnm.Print_Area" localSheetId="6">'EUREKO'!$A$1:$D$60</definedName>
    <definedName name="_xlnm.Print_Area" localSheetId="8">'ING'!$A$1:$D$60</definedName>
    <definedName name="_xlnm.Print_Area" localSheetId="7">'PENSIA VIVA'!$A$1:$D$60</definedName>
    <definedName name="_xlnm.Print_Area" localSheetId="9">'VITAL'!$A$1:$D$60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<sst xmlns="http://schemas.openxmlformats.org/spreadsheetml/2006/main" count="1062" uniqueCount="260">
  <si>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</si>
  <si>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</si>
  <si>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</si>
  <si>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</si>
  <si>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</si>
  <si>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</si>
  <si>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</si>
  <si>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</si>
  <si>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</si>
  <si>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</si>
  <si>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</si>
  <si>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</si>
  <si>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</si>
  <si>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</si>
  <si>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</si>
  <si>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</si>
  <si>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</si>
  <si>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</si>
  <si>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</si>
  <si>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</si>
  <si>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</si>
  <si>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</si>
  <si>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</si>
  <si>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</si>
  <si>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</si>
  <si>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</si>
  <si>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</si>
  <si>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</si>
  <si>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</si>
  <si>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</si>
  <si>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</si>
  <si>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</si>
  <si>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</si>
  <si>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</si>
  <si>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</si>
  <si>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</si>
  <si>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</si>
  <si>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</si>
  <si>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</si>
  <si>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</si>
  <si>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</si>
  <si>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</si>
  <si>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</si>
  <si>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</si>
  <si>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</si>
  <si>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</si>
  <si>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</si>
  <si>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</si>
  <si>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</si>
  <si>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</si>
  <si>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</si>
  <si>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</si>
  <si>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</si>
  <si>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</si>
  <si>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</si>
  <si>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</si>
  <si>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</si>
  <si>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</si>
  <si>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</si>
  <si>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</si>
  <si>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</si>
  <si>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</si>
  <si>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</si>
  <si>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</si>
  <si>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</si>
  <si>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</si>
  <si>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</si>
  <si>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</si>
  <si>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</si>
  <si>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</si>
  <si>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</si>
  <si>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</si>
  <si>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</si>
  <si>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</si>
  <si>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</si>
  <si>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</si>
  <si>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</si>
  <si>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</si>
  <si>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</si>
  <si>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</si>
  <si>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</si>
  <si>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</si>
  <si>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</si>
  <si>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</si>
  <si>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</si>
  <si>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</si>
  <si>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</si>
  <si>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</si>
  <si>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</si>
  <si>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</si>
  <si>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</si>
  <si>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</si>
  <si>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</si>
  <si>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</si>
  <si>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</si>
  <si>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</si>
  <si>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</si>
  <si>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</si>
  <si>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</si>
  <si>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</si>
  <si>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</si>
  <si>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</si>
  <si>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</si>
  <si>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</si>
  <si>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</si>
  <si>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</si>
  <si>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</si>
  <si>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</si>
  <si>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</si>
  <si>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</si>
  <si>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</si>
  <si>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</si>
  <si>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</si>
  <si>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</si>
  <si>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</si>
  <si>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</si>
  <si>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</si>
  <si>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</si>
  <si>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</si>
  <si>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</si>
  <si>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</si>
  <si>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</si>
  <si>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</si>
  <si>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</si>
  <si>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</si>
  <si>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</si>
  <si>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</si>
  <si>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</si>
  <si>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</si>
  <si>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</si>
  <si>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</si>
  <si>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</si>
  <si>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</si>
  <si>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</si>
  <si>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</si>
  <si>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</si>
  <si>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</si>
  <si>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</si>
  <si>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</si>
  <si>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</si>
  <si>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</si>
  <si>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</si>
  <si>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</si>
  <si>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</si>
  <si>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</si>
  <si>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</si>
  <si>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</si>
  <si>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</si>
  <si>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</si>
  <si>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</si>
  <si>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</si>
  <si>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</si>
  <si>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</si>
  <si>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</si>
  <si>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</si>
  <si>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</si>
  <si>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</si>
  <si>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</si>
  <si>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</si>
  <si>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</si>
  <si>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</si>
  <si>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</si>
  <si>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</si>
  <si>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</si>
  <si>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</si>
  <si>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</si>
  <si>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</si>
  <si>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</si>
  <si>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</si>
  <si>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</si>
  <si>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</si>
  <si>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</si>
  <si>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</si>
  <si>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</si>
  <si>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</si>
  <si>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</si>
  <si>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</si>
  <si>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</si>
  <si>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</si>
  <si>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</si>
  <si>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</si>
  <si>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</si>
  <si>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</si>
  <si>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</si>
  <si>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</si>
  <si>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</si>
  <si>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</si>
  <si>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</si>
  <si>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</si>
  <si>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</si>
  <si>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</si>
  <si>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</si>
  <si>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</si>
  <si>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</si>
  <si>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</si>
  <si>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</si>
  <si>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</si>
  <si>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</si>
  <si>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</si>
  <si>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</si>
  <si>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</si>
  <si>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</si>
  <si>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</si>
  <si>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</si>
  <si>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</si>
  <si>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</si>
  <si>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</si>
  <si>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</si>
  <si>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</si>
  <si>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</si>
  <si>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</si>
  <si>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</si>
  <si>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</si>
  <si>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</si>
  <si>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</si>
  <si>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</si>
  <si>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</si>
  <si>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</si>
  <si>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</si>
  <si>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</si>
  <si>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</si>
  <si>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</si>
  <si>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</si>
  <si>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</si>
  <si>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</si>
  <si>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</si>
  <si>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</si>
  <si>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</si>
  <si>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</si>
  <si>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</si>
  <si>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</si>
  <si>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</si>
  <si>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</si>
  <si>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t>Fondul de Pensii Administrat Privat Vital</t>
  </si>
  <si>
    <t>AEGON-Societate de Administrare a unui Fond de Pensii Administrat Privat S.A.</t>
  </si>
  <si>
    <t>BILANŢ  la data de 31 decembrie 2010</t>
  </si>
  <si>
    <t>Fondul de pensii administrat privat PENSIA VIVA</t>
  </si>
  <si>
    <t>AVIVA SAFPP</t>
  </si>
  <si>
    <t>12/31/2010</t>
  </si>
  <si>
    <t>BCR PENSII, SAFPP SA</t>
  </si>
  <si>
    <t>GENERALI-SAFPP SA</t>
  </si>
  <si>
    <t>FONDUL DE PENSII ADMINISTRAT PRIVAT ALICO</t>
  </si>
  <si>
    <t>ALICO SOC. DE ADM. A UNUI FOND DE PENSII ADM. PRIV. S.A.</t>
  </si>
  <si>
    <t>ALLIANZ TIRIAC PENSII PRIVATE SOCIETATE DE ADMINISTRARE A FONDURILOR DE PENSII PRIVATE SA</t>
  </si>
  <si>
    <t>FONDUL DE PENSII ADMINISTRAT PRIVAT AZT VIITORUL TAU</t>
  </si>
  <si>
    <t>BRD Fond de Pensii Admnistrat Privat</t>
  </si>
  <si>
    <t>BRD S.A.F.P.P. S.A.</t>
  </si>
  <si>
    <t>Fondul de Pensii Administrat Privat Eureko</t>
  </si>
  <si>
    <t>Eureko Societate de Administrare a Fondurilor de Pensii Private S.A.</t>
  </si>
  <si>
    <t>FOND DE PENSII ADMINISTRAT PRIVAT ING</t>
  </si>
  <si>
    <t>ING PENSII SAFPAP SA</t>
  </si>
  <si>
    <t>e-mail: csspp.ro@csspp.ro</t>
  </si>
  <si>
    <t>www.csspp.ro</t>
  </si>
  <si>
    <t>CSSPP</t>
  </si>
  <si>
    <t>FONDURI DE PENSII ADMINISTRATE PRIVAT  -  BILANT  la data de 31.12.2010</t>
  </si>
  <si>
    <r>
      <t>4. Sume datorate privind decontările cu participanţii (ct. 452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)</t>
    </r>
  </si>
  <si>
    <r>
      <t xml:space="preserve">                                        </t>
    </r>
    <r>
      <rPr>
        <u val="single"/>
        <sz val="8"/>
        <rFont val="Arial"/>
        <family val="2"/>
      </rPr>
      <t>Sold C</t>
    </r>
  </si>
  <si>
    <r>
      <t xml:space="preserve">   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Rezultatul reportat provenit din corectarea erorilor contabile (ct. 1174)</t>
    </r>
  </si>
  <si>
    <t>FONDUL DE PENSII ADMINISTRAT PRIVAT ARIPI</t>
  </si>
  <si>
    <t xml:space="preserve">BCR FONDUL DE PENSII ADMINISTRAT PRIVAT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</si>
</sst>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m/dd/yy;@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u val="single"/>
      <sz val="22"/>
      <color indexed="12"/>
      <name val="Times New Roman"/>
      <family val="1"/>
    </font>
    <font>
      <sz val="12"/>
      <name val="Arial"/>
      <family val="2"/>
    </font>
    <font>
      <sz val="12"/>
      <color indexed="18"/>
      <name val="Garamond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0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>
      <alignment/>
      <protection/>
    </xf>
    <xf numFmtId="0" fontId="44" fillId="3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2" borderId="1" applyNumberFormat="0" applyAlignment="0" applyProtection="0"/>
    <xf numFmtId="0" fontId="50" fillId="0" borderId="6" applyNumberFormat="0" applyFill="0" applyAlignment="0" applyProtection="0"/>
    <xf numFmtId="3" fontId="2" fillId="33" borderId="7">
      <alignment/>
      <protection/>
    </xf>
    <xf numFmtId="0" fontId="5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Protection="0">
      <alignment/>
    </xf>
    <xf numFmtId="0" fontId="0" fillId="35" borderId="8" applyNumberFormat="0" applyFont="0" applyAlignment="0" applyProtection="0"/>
    <xf numFmtId="0" fontId="52" fillId="27" borderId="9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  <protection/>
    </xf>
    <xf numFmtId="0" fontId="19" fillId="0" borderId="0" applyNumberFormat="0" applyFill="0" applyBorder="0" applyAlignment="0"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36" borderId="0" xfId="123" applyFont="1" applyFill="1">
      <alignment/>
      <protection/>
    </xf>
    <xf numFmtId="0" fontId="2" fillId="36" borderId="0" xfId="123" applyFont="1" applyFill="1" applyAlignment="1">
      <alignment wrapText="1"/>
      <protection/>
    </xf>
    <xf numFmtId="0" fontId="6" fillId="36" borderId="0" xfId="123" applyFont="1" applyFill="1">
      <alignment/>
      <protection/>
    </xf>
    <xf numFmtId="0" fontId="7" fillId="36" borderId="0" xfId="123" applyFont="1" applyFill="1">
      <alignment/>
      <protection/>
    </xf>
    <xf numFmtId="0" fontId="8" fillId="36" borderId="0" xfId="123" applyFont="1" applyFill="1">
      <alignment/>
      <protection/>
    </xf>
    <xf numFmtId="0" fontId="9" fillId="36" borderId="0" xfId="123" applyFont="1" applyFill="1">
      <alignment/>
      <protection/>
    </xf>
    <xf numFmtId="0" fontId="10" fillId="36" borderId="0" xfId="123" applyFont="1" applyFill="1" applyAlignment="1">
      <alignment horizontal="center"/>
      <protection/>
    </xf>
    <xf numFmtId="0" fontId="12" fillId="36" borderId="0" xfId="87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wrapText="1"/>
      <protection locked="0"/>
    </xf>
    <xf numFmtId="3" fontId="8" fillId="0" borderId="7" xfId="0" applyNumberFormat="1" applyFont="1" applyFill="1" applyBorder="1" applyAlignment="1" applyProtection="1">
      <alignment horizontal="right" vertical="top" wrapText="1"/>
      <protection locked="0"/>
    </xf>
    <xf numFmtId="3" fontId="8" fillId="0" borderId="11" xfId="0" applyNumberFormat="1" applyFont="1" applyFill="1" applyBorder="1" applyAlignment="1" applyProtection="1">
      <alignment horizontal="right" vertical="top" wrapText="1"/>
      <protection locked="0"/>
    </xf>
    <xf numFmtId="3" fontId="8" fillId="0" borderId="7" xfId="0" applyNumberFormat="1" applyFont="1" applyFill="1" applyBorder="1" applyAlignment="1" applyProtection="1">
      <alignment horizontal="right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3" fontId="8" fillId="0" borderId="12" xfId="0" applyNumberFormat="1" applyFont="1" applyFill="1" applyBorder="1" applyAlignment="1" applyProtection="1">
      <alignment horizontal="right" vertical="top" wrapText="1"/>
      <protection/>
    </xf>
    <xf numFmtId="3" fontId="8" fillId="0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7" xfId="0" applyNumberFormat="1" applyFont="1" applyFill="1" applyBorder="1" applyAlignment="1" applyProtection="1">
      <alignment horizontal="right" vertical="top" wrapText="1"/>
      <protection locked="0"/>
    </xf>
    <xf numFmtId="3" fontId="8" fillId="0" borderId="7" xfId="0" applyNumberFormat="1" applyFont="1" applyFill="1" applyBorder="1" applyAlignment="1" applyProtection="1">
      <alignment horizontal="right" wrapText="1"/>
      <protection/>
    </xf>
    <xf numFmtId="0" fontId="2" fillId="0" borderId="7" xfId="0" applyFont="1" applyFill="1" applyBorder="1" applyAlignment="1" applyProtection="1">
      <alignment/>
      <protection locked="0"/>
    </xf>
    <xf numFmtId="14" fontId="8" fillId="37" borderId="7" xfId="0" applyNumberFormat="1" applyFont="1" applyFill="1" applyBorder="1" applyAlignment="1" applyProtection="1">
      <alignment horizontal="center" wrapText="1"/>
      <protection locked="0"/>
    </xf>
    <xf numFmtId="0" fontId="8" fillId="37" borderId="7" xfId="0" applyFont="1" applyFill="1" applyBorder="1" applyAlignment="1" applyProtection="1">
      <alignment horizontal="center" vertical="top" wrapText="1"/>
      <protection locked="0"/>
    </xf>
    <xf numFmtId="0" fontId="8" fillId="37" borderId="7" xfId="0" applyFont="1" applyFill="1" applyBorder="1" applyAlignment="1" applyProtection="1">
      <alignment horizontal="justify" wrapText="1"/>
      <protection locked="0"/>
    </xf>
    <xf numFmtId="0" fontId="2" fillId="37" borderId="7" xfId="0" applyFont="1" applyFill="1" applyBorder="1" applyAlignment="1" applyProtection="1">
      <alignment horizontal="justify" wrapText="1"/>
      <protection locked="0"/>
    </xf>
    <xf numFmtId="0" fontId="8" fillId="37" borderId="7" xfId="0" applyFont="1" applyFill="1" applyBorder="1" applyAlignment="1" applyProtection="1">
      <alignment horizontal="justify" vertical="top" wrapText="1"/>
      <protection locked="0"/>
    </xf>
    <xf numFmtId="0" fontId="2" fillId="37" borderId="7" xfId="0" applyFont="1" applyFill="1" applyBorder="1" applyAlignment="1" applyProtection="1">
      <alignment horizontal="justify" vertical="top" wrapText="1"/>
      <protection locked="0"/>
    </xf>
    <xf numFmtId="0" fontId="2" fillId="37" borderId="7" xfId="0" applyFont="1" applyFill="1" applyBorder="1" applyAlignment="1" applyProtection="1" quotePrefix="1">
      <alignment horizontal="justify" vertical="top" wrapText="1"/>
      <protection locked="0"/>
    </xf>
    <xf numFmtId="0" fontId="8" fillId="37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37" borderId="14" xfId="0" applyFont="1" applyFill="1" applyBorder="1" applyAlignment="1" applyProtection="1">
      <alignment horizontal="justify" vertical="top" wrapText="1"/>
      <protection locked="0"/>
    </xf>
    <xf numFmtId="0" fontId="8" fillId="37" borderId="15" xfId="0" applyFont="1" applyFill="1" applyBorder="1" applyAlignment="1" applyProtection="1">
      <alignment horizontal="justify" vertical="top" wrapText="1"/>
      <protection locked="0"/>
    </xf>
    <xf numFmtId="0" fontId="2" fillId="37" borderId="7" xfId="0" applyFont="1" applyFill="1" applyBorder="1" applyAlignment="1" applyProtection="1">
      <alignment/>
      <protection locked="0"/>
    </xf>
    <xf numFmtId="165" fontId="8" fillId="37" borderId="7" xfId="0" applyNumberFormat="1" applyFont="1" applyFill="1" applyBorder="1" applyAlignment="1" applyProtection="1">
      <alignment horizontal="center" wrapText="1"/>
      <protection locked="0"/>
    </xf>
    <xf numFmtId="164" fontId="2" fillId="0" borderId="7" xfId="42" applyFont="1" applyFill="1" applyBorder="1" applyAlignment="1" applyProtection="1">
      <alignment horizontal="right" vertical="top" wrapText="1"/>
      <protection locked="0"/>
    </xf>
    <xf numFmtId="164" fontId="8" fillId="0" borderId="7" xfId="42" applyFont="1" applyFill="1" applyBorder="1" applyAlignment="1" applyProtection="1">
      <alignment horizontal="right" vertical="top" wrapText="1"/>
      <protection/>
    </xf>
    <xf numFmtId="164" fontId="8" fillId="0" borderId="7" xfId="42" applyFont="1" applyFill="1" applyBorder="1" applyAlignment="1" applyProtection="1">
      <alignment horizontal="right" vertical="top" wrapText="1"/>
      <protection locked="0"/>
    </xf>
    <xf numFmtId="164" fontId="8" fillId="0" borderId="7" xfId="42" applyFont="1" applyFill="1" applyBorder="1" applyAlignment="1" applyProtection="1">
      <alignment horizontal="right" wrapText="1"/>
      <protection/>
    </xf>
    <xf numFmtId="4" fontId="2" fillId="0" borderId="7" xfId="0" applyNumberFormat="1" applyFont="1" applyFill="1" applyBorder="1" applyAlignment="1" applyProtection="1">
      <alignment horizontal="right" vertical="top" wrapText="1"/>
      <protection locked="0"/>
    </xf>
    <xf numFmtId="4" fontId="8" fillId="0" borderId="7" xfId="0" applyNumberFormat="1" applyFont="1" applyFill="1" applyBorder="1" applyAlignment="1" applyProtection="1">
      <alignment horizontal="right" vertical="top" wrapText="1"/>
      <protection locked="0"/>
    </xf>
    <xf numFmtId="4" fontId="8" fillId="0" borderId="7" xfId="0" applyNumberFormat="1" applyFont="1" applyFill="1" applyBorder="1" applyAlignment="1" applyProtection="1">
      <alignment horizontal="right" vertical="top" wrapText="1"/>
      <protection/>
    </xf>
    <xf numFmtId="4" fontId="8" fillId="0" borderId="7" xfId="0" applyNumberFormat="1" applyFont="1" applyFill="1" applyBorder="1" applyAlignment="1" applyProtection="1">
      <alignment horizontal="right" wrapText="1"/>
      <protection/>
    </xf>
    <xf numFmtId="0" fontId="5" fillId="36" borderId="0" xfId="123" applyFont="1" applyFill="1" applyAlignment="1">
      <alignment horizontal="center" wrapText="1"/>
      <protection/>
    </xf>
    <xf numFmtId="0" fontId="8" fillId="37" borderId="7" xfId="0" applyFont="1" applyFill="1" applyBorder="1" applyAlignment="1" applyProtection="1">
      <alignment horizontal="center" vertical="center" wrapText="1"/>
      <protection locked="0"/>
    </xf>
    <xf numFmtId="0" fontId="8" fillId="37" borderId="7" xfId="0" applyFont="1" applyFill="1" applyBorder="1" applyAlignment="1" applyProtection="1">
      <alignment horizontal="center" wrapText="1"/>
      <protection locked="0"/>
    </xf>
    <xf numFmtId="0" fontId="8" fillId="37" borderId="7" xfId="0" applyFont="1" applyFill="1" applyBorder="1" applyAlignment="1" applyProtection="1">
      <alignment horizontal="center"/>
      <protection locked="0"/>
    </xf>
    <xf numFmtId="49" fontId="8" fillId="37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7" xfId="0" applyNumberFormat="1" applyFont="1" applyFill="1" applyBorder="1" applyAlignment="1" applyProtection="1">
      <alignment horizontal="center" wrapText="1"/>
      <protection locked="0"/>
    </xf>
    <xf numFmtId="49" fontId="8" fillId="37" borderId="7" xfId="0" applyNumberFormat="1" applyFont="1" applyFill="1" applyBorder="1" applyAlignment="1" applyProtection="1">
      <alignment horizontal="center"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 date statistice site P.II. 120909" xfId="123"/>
    <cellStyle name="Normál_JELENTO" xfId="124"/>
    <cellStyle name="normální_TR_MF" xfId="125"/>
    <cellStyle name="Note" xfId="126"/>
    <cellStyle name="Output" xfId="127"/>
    <cellStyle name="Percen - Style1" xfId="128"/>
    <cellStyle name="Percen - Style2" xfId="129"/>
    <cellStyle name="Percent" xfId="130"/>
    <cellStyle name="Percent 10" xfId="131"/>
    <cellStyle name="Percent 11" xfId="132"/>
    <cellStyle name="Percent 12" xfId="133"/>
    <cellStyle name="Percent 13" xfId="134"/>
    <cellStyle name="Percent 14" xfId="135"/>
    <cellStyle name="Percent 15" xfId="136"/>
    <cellStyle name="Percent 16" xfId="137"/>
    <cellStyle name="Percent 17" xfId="138"/>
    <cellStyle name="Percent 18" xfId="139"/>
    <cellStyle name="Percent 19" xfId="140"/>
    <cellStyle name="Percent 2" xfId="141"/>
    <cellStyle name="Percent 20" xfId="142"/>
    <cellStyle name="Percent 21" xfId="143"/>
    <cellStyle name="Percent 22" xfId="144"/>
    <cellStyle name="Percent 23" xfId="145"/>
    <cellStyle name="Percent 24" xfId="146"/>
    <cellStyle name="Percent 28" xfId="147"/>
    <cellStyle name="Percent 3" xfId="148"/>
    <cellStyle name="Percent 30" xfId="149"/>
    <cellStyle name="Percent 31" xfId="150"/>
    <cellStyle name="Percent 32" xfId="151"/>
    <cellStyle name="Percent 33" xfId="152"/>
    <cellStyle name="Percent 34" xfId="153"/>
    <cellStyle name="Percent 35" xfId="154"/>
    <cellStyle name="Percent 36" xfId="155"/>
    <cellStyle name="Percent 37" xfId="156"/>
    <cellStyle name="Percent 38" xfId="157"/>
    <cellStyle name="Percent 39" xfId="158"/>
    <cellStyle name="Percent 4" xfId="159"/>
    <cellStyle name="Percent 40" xfId="160"/>
    <cellStyle name="Percent 5" xfId="161"/>
    <cellStyle name="Percent 6" xfId="162"/>
    <cellStyle name="Percent 7" xfId="163"/>
    <cellStyle name="Percent 8" xfId="164"/>
    <cellStyle name="Percent 9" xfId="165"/>
    <cellStyle name="Sheet Title" xfId="166"/>
    <cellStyle name="Style 1" xfId="167"/>
    <cellStyle name="Subtitle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6" customWidth="1"/>
    <col min="2" max="2" width="9.421875" style="6" customWidth="1"/>
    <col min="3" max="3" width="8.8515625" style="6" customWidth="1"/>
    <col min="4" max="4" width="10.140625" style="6" customWidth="1"/>
    <col min="5" max="5" width="9.7109375" style="6" customWidth="1"/>
    <col min="6" max="6" width="14.57421875" style="6" customWidth="1"/>
    <col min="7" max="7" width="12.140625" style="6" customWidth="1"/>
    <col min="8" max="8" width="9.00390625" style="6" customWidth="1"/>
    <col min="9" max="9" width="10.7109375" style="6" customWidth="1"/>
    <col min="10" max="10" width="9.57421875" style="6" customWidth="1"/>
    <col min="11" max="17" width="12.7109375" style="6" customWidth="1"/>
    <col min="18" max="18" width="1.57421875" style="6" customWidth="1"/>
    <col min="19" max="19" width="12.7109375" style="6" hidden="1" customWidth="1"/>
    <col min="20" max="20" width="4.00390625" style="6" hidden="1" customWidth="1"/>
    <col min="21" max="21" width="12.7109375" style="6" hidden="1" customWidth="1"/>
    <col min="22" max="23" width="12.7109375" style="6" customWidth="1"/>
    <col min="24" max="24" width="11.00390625" style="6" customWidth="1"/>
    <col min="25" max="219" width="9.00390625" style="6" customWidth="1"/>
    <col min="220" max="16384" width="9.140625" style="6" customWidth="1"/>
  </cols>
  <sheetData>
    <row r="3" spans="2:6" ht="11.25">
      <c r="B3" s="10"/>
      <c r="C3" s="10"/>
      <c r="D3" s="10"/>
      <c r="E3" s="10"/>
      <c r="F3" s="10"/>
    </row>
    <row r="4" spans="2:6" ht="11.25">
      <c r="B4" s="10"/>
      <c r="C4" s="10"/>
      <c r="D4" s="10"/>
      <c r="E4" s="10"/>
      <c r="F4" s="10"/>
    </row>
    <row r="5" spans="2:6" ht="15.75">
      <c r="B5" s="10"/>
      <c r="C5" s="11"/>
      <c r="D5" s="12" t="s">
        <v>253</v>
      </c>
      <c r="E5" s="11"/>
      <c r="F5" s="10"/>
    </row>
    <row r="6" spans="2:6" ht="15.75">
      <c r="B6" s="10"/>
      <c r="C6" s="11"/>
      <c r="D6" s="13" t="s">
        <v>252</v>
      </c>
      <c r="E6" s="11"/>
      <c r="F6" s="10"/>
    </row>
    <row r="7" spans="2:6" ht="15.75">
      <c r="B7" s="10"/>
      <c r="C7" s="11"/>
      <c r="D7" s="12" t="s">
        <v>251</v>
      </c>
      <c r="E7" s="11"/>
      <c r="F7" s="10"/>
    </row>
    <row r="8" spans="3:5" ht="15.75">
      <c r="C8" s="8"/>
      <c r="D8" s="9"/>
      <c r="E8" s="8"/>
    </row>
    <row r="9" spans="3:5" ht="15">
      <c r="C9" s="8"/>
      <c r="D9" s="8"/>
      <c r="E9" s="8"/>
    </row>
    <row r="21" spans="1:24" ht="27.75" customHeight="1">
      <c r="A21" s="50" t="s">
        <v>254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7"/>
      <c r="W21" s="7"/>
      <c r="X21" s="7"/>
    </row>
    <row r="22" spans="1:21" ht="27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5" sqref="I35:J35"/>
    </sheetView>
  </sheetViews>
  <sheetFormatPr defaultColWidth="9.140625" defaultRowHeight="12.75"/>
  <cols>
    <col min="1" max="1" width="37.00390625" style="14" customWidth="1"/>
    <col min="2" max="2" width="6.8515625" style="14" customWidth="1"/>
    <col min="3" max="3" width="12.28125" style="14" bestFit="1" customWidth="1"/>
    <col min="4" max="4" width="13.421875" style="14" bestFit="1" customWidth="1"/>
    <col min="5" max="16384" width="9.140625" style="14" customWidth="1"/>
  </cols>
  <sheetData>
    <row r="1" spans="1:4" ht="15.75" customHeight="1">
      <c r="A1" s="51" t="s">
        <v>0</v>
      </c>
      <c r="B1" s="56" t="s">
        <v>233</v>
      </c>
      <c r="C1" s="56"/>
      <c r="D1" s="56"/>
    </row>
    <row r="2" spans="1:4" ht="24" customHeight="1">
      <c r="A2" s="51"/>
      <c r="B2" s="52" t="s">
        <v>234</v>
      </c>
      <c r="C2" s="52"/>
      <c r="D2" s="52"/>
    </row>
    <row r="3" spans="1:4" ht="10.5" customHeight="1">
      <c r="A3" s="51"/>
      <c r="B3" s="53" t="s">
        <v>235</v>
      </c>
      <c r="C3" s="53"/>
      <c r="D3" s="53"/>
    </row>
    <row r="4" spans="1:4" ht="24.7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46">
        <v>3617867</v>
      </c>
      <c r="D9" s="46">
        <v>13467435</v>
      </c>
    </row>
    <row r="10" spans="1:4" ht="11.25">
      <c r="A10" s="32" t="s">
        <v>9</v>
      </c>
      <c r="B10" s="16" t="s">
        <v>10</v>
      </c>
      <c r="C10" s="46">
        <v>30129274</v>
      </c>
      <c r="D10" s="46">
        <v>67349095</v>
      </c>
    </row>
    <row r="11" spans="1:4" s="15" customFormat="1" ht="11.25">
      <c r="A11" s="31" t="s">
        <v>88</v>
      </c>
      <c r="B11" s="18" t="s">
        <v>11</v>
      </c>
      <c r="C11" s="48">
        <f>C9+C10</f>
        <v>33747141</v>
      </c>
      <c r="D11" s="48">
        <f>D9+D10</f>
        <v>80816530</v>
      </c>
    </row>
    <row r="12" spans="1:4" s="15" customFormat="1" ht="11.25">
      <c r="A12" s="31" t="s">
        <v>12</v>
      </c>
      <c r="B12" s="18"/>
      <c r="C12" s="47"/>
      <c r="D12" s="47"/>
    </row>
    <row r="13" spans="1:4" s="15" customFormat="1" ht="11.25">
      <c r="A13" s="31" t="s">
        <v>13</v>
      </c>
      <c r="B13" s="18"/>
      <c r="C13" s="47"/>
      <c r="D13" s="47"/>
    </row>
    <row r="14" spans="1:4" ht="11.25">
      <c r="A14" s="32" t="s">
        <v>14</v>
      </c>
      <c r="B14" s="16" t="s">
        <v>15</v>
      </c>
      <c r="C14" s="46">
        <v>0</v>
      </c>
      <c r="D14" s="46">
        <v>0</v>
      </c>
    </row>
    <row r="15" spans="1:4" ht="11.25">
      <c r="A15" s="32" t="s">
        <v>16</v>
      </c>
      <c r="B15" s="16" t="s">
        <v>17</v>
      </c>
      <c r="C15" s="46">
        <v>0</v>
      </c>
      <c r="D15" s="46">
        <v>0</v>
      </c>
    </row>
    <row r="16" spans="1:4" ht="11.25">
      <c r="A16" s="32" t="s">
        <v>90</v>
      </c>
      <c r="B16" s="16" t="s">
        <v>18</v>
      </c>
      <c r="C16" s="46">
        <v>0</v>
      </c>
      <c r="D16" s="46">
        <v>0</v>
      </c>
    </row>
    <row r="17" spans="1:4" ht="11.25">
      <c r="A17" s="32" t="s">
        <v>19</v>
      </c>
      <c r="B17" s="16" t="s">
        <v>20</v>
      </c>
      <c r="C17" s="46">
        <v>0</v>
      </c>
      <c r="D17" s="46">
        <v>0</v>
      </c>
    </row>
    <row r="18" spans="1:4" ht="11.25">
      <c r="A18" s="32" t="s">
        <v>21</v>
      </c>
      <c r="B18" s="16" t="s">
        <v>22</v>
      </c>
      <c r="C18" s="46">
        <v>10165920</v>
      </c>
      <c r="D18" s="46">
        <v>5943541</v>
      </c>
    </row>
    <row r="19" spans="1:4" s="15" customFormat="1" ht="11.25">
      <c r="A19" s="31" t="s">
        <v>89</v>
      </c>
      <c r="B19" s="19" t="s">
        <v>23</v>
      </c>
      <c r="C19" s="49">
        <f>C14+C15+C16+C17+C18</f>
        <v>10165920</v>
      </c>
      <c r="D19" s="49">
        <f>D14+D15+D16+D17+D18</f>
        <v>5943541</v>
      </c>
    </row>
    <row r="20" spans="1:4" s="15" customFormat="1" ht="11.25">
      <c r="A20" s="33" t="s">
        <v>24</v>
      </c>
      <c r="B20" s="18"/>
      <c r="C20" s="47"/>
      <c r="D20" s="47"/>
    </row>
    <row r="21" spans="1:4" ht="22.5">
      <c r="A21" s="34" t="s">
        <v>25</v>
      </c>
      <c r="B21" s="16" t="s">
        <v>26</v>
      </c>
      <c r="C21" s="46">
        <v>19559064</v>
      </c>
      <c r="D21" s="46">
        <v>28413972</v>
      </c>
    </row>
    <row r="22" spans="1:4" s="15" customFormat="1" ht="22.5">
      <c r="A22" s="31" t="s">
        <v>27</v>
      </c>
      <c r="B22" s="18" t="s">
        <v>28</v>
      </c>
      <c r="C22" s="47">
        <v>0</v>
      </c>
      <c r="D22" s="47">
        <v>1</v>
      </c>
    </row>
    <row r="23" spans="1:4" s="15" customFormat="1" ht="11.25">
      <c r="A23" s="33" t="s">
        <v>84</v>
      </c>
      <c r="B23" s="18" t="s">
        <v>29</v>
      </c>
      <c r="C23" s="48">
        <f>C19+C21+C22</f>
        <v>29724984</v>
      </c>
      <c r="D23" s="48">
        <f>D19+D21+D22</f>
        <v>34357514</v>
      </c>
    </row>
    <row r="24" spans="1:4" s="15" customFormat="1" ht="11.25">
      <c r="A24" s="33" t="s">
        <v>83</v>
      </c>
      <c r="B24" s="18" t="s">
        <v>30</v>
      </c>
      <c r="C24" s="47">
        <v>0</v>
      </c>
      <c r="D24" s="47">
        <v>0</v>
      </c>
    </row>
    <row r="25" spans="1:4" s="15" customFormat="1" ht="22.5">
      <c r="A25" s="33" t="s">
        <v>80</v>
      </c>
      <c r="B25" s="18"/>
      <c r="C25" s="47"/>
      <c r="D25" s="47"/>
    </row>
    <row r="26" spans="1:4" ht="11.25">
      <c r="A26" s="34" t="s">
        <v>31</v>
      </c>
      <c r="B26" s="16" t="s">
        <v>32</v>
      </c>
      <c r="C26" s="46">
        <v>0</v>
      </c>
      <c r="D26" s="46">
        <v>0</v>
      </c>
    </row>
    <row r="27" spans="1:4" ht="11.25">
      <c r="A27" s="34" t="s">
        <v>33</v>
      </c>
      <c r="B27" s="16" t="s">
        <v>34</v>
      </c>
      <c r="C27" s="46">
        <v>30680</v>
      </c>
      <c r="D27" s="46">
        <v>75969</v>
      </c>
    </row>
    <row r="28" spans="1:4" ht="11.25">
      <c r="A28" s="34" t="s">
        <v>35</v>
      </c>
      <c r="B28" s="16" t="s">
        <v>36</v>
      </c>
      <c r="C28" s="46">
        <v>0</v>
      </c>
      <c r="D28" s="46">
        <v>0</v>
      </c>
    </row>
    <row r="29" spans="1:4" ht="22.5">
      <c r="A29" s="34" t="s">
        <v>255</v>
      </c>
      <c r="B29" s="16" t="s">
        <v>37</v>
      </c>
      <c r="C29" s="46">
        <v>0</v>
      </c>
      <c r="D29" s="46">
        <v>0</v>
      </c>
    </row>
    <row r="30" spans="1:4" ht="11.25">
      <c r="A30" s="34" t="s">
        <v>38</v>
      </c>
      <c r="B30" s="16" t="s">
        <v>39</v>
      </c>
      <c r="C30" s="46">
        <v>0</v>
      </c>
      <c r="D30" s="46">
        <v>19125</v>
      </c>
    </row>
    <row r="31" spans="1:4" s="15" customFormat="1" ht="11.25">
      <c r="A31" s="33" t="s">
        <v>85</v>
      </c>
      <c r="B31" s="18" t="s">
        <v>40</v>
      </c>
      <c r="C31" s="48">
        <f>SUM(C26:C30)</f>
        <v>30680</v>
      </c>
      <c r="D31" s="48">
        <f>SUM(D26:D30)</f>
        <v>95094</v>
      </c>
    </row>
    <row r="32" spans="1:4" s="15" customFormat="1" ht="22.5">
      <c r="A32" s="33" t="s">
        <v>41</v>
      </c>
      <c r="B32" s="18" t="s">
        <v>42</v>
      </c>
      <c r="C32" s="48">
        <f>C23+C24-C31-C41</f>
        <v>29694304</v>
      </c>
      <c r="D32" s="48">
        <f>D23+D24-D31-D41</f>
        <v>34262420</v>
      </c>
    </row>
    <row r="33" spans="1:4" s="15" customFormat="1" ht="22.5">
      <c r="A33" s="33" t="s">
        <v>43</v>
      </c>
      <c r="B33" s="18" t="s">
        <v>44</v>
      </c>
      <c r="C33" s="48">
        <f>C11+C32</f>
        <v>63441445</v>
      </c>
      <c r="D33" s="48">
        <f>D11+D32</f>
        <v>115078950</v>
      </c>
    </row>
    <row r="34" spans="1:4" s="15" customFormat="1" ht="22.5">
      <c r="A34" s="33" t="s">
        <v>45</v>
      </c>
      <c r="B34" s="18"/>
      <c r="C34" s="47"/>
      <c r="D34" s="47"/>
    </row>
    <row r="35" spans="1:4" ht="11.25">
      <c r="A35" s="34" t="s">
        <v>46</v>
      </c>
      <c r="B35" s="16" t="s">
        <v>47</v>
      </c>
      <c r="C35" s="46">
        <v>0</v>
      </c>
      <c r="D35" s="46">
        <v>0</v>
      </c>
    </row>
    <row r="36" spans="1:4" ht="11.25">
      <c r="A36" s="34" t="s">
        <v>33</v>
      </c>
      <c r="B36" s="16" t="s">
        <v>48</v>
      </c>
      <c r="C36" s="46">
        <v>0</v>
      </c>
      <c r="D36" s="46">
        <v>0</v>
      </c>
    </row>
    <row r="37" spans="1:4" ht="11.25">
      <c r="A37" s="34" t="s">
        <v>35</v>
      </c>
      <c r="B37" s="16" t="s">
        <v>49</v>
      </c>
      <c r="C37" s="46">
        <v>0</v>
      </c>
      <c r="D37" s="46">
        <v>0</v>
      </c>
    </row>
    <row r="38" spans="1:4" ht="22.5">
      <c r="A38" s="34" t="s">
        <v>50</v>
      </c>
      <c r="B38" s="16" t="s">
        <v>51</v>
      </c>
      <c r="C38" s="46">
        <v>0</v>
      </c>
      <c r="D38" s="46">
        <v>0</v>
      </c>
    </row>
    <row r="39" spans="1:4" ht="22.5">
      <c r="A39" s="34" t="s">
        <v>52</v>
      </c>
      <c r="B39" s="16" t="s">
        <v>53</v>
      </c>
      <c r="C39" s="46">
        <v>0</v>
      </c>
      <c r="D39" s="46">
        <v>0</v>
      </c>
    </row>
    <row r="40" spans="1:4" s="15" customFormat="1" ht="11.25">
      <c r="A40" s="33" t="s">
        <v>86</v>
      </c>
      <c r="B40" s="18" t="s">
        <v>54</v>
      </c>
      <c r="C40" s="48"/>
      <c r="D40" s="48"/>
    </row>
    <row r="41" spans="1:4" s="15" customFormat="1" ht="11.25">
      <c r="A41" s="33" t="s">
        <v>55</v>
      </c>
      <c r="B41" s="18" t="s">
        <v>56</v>
      </c>
      <c r="C41" s="47">
        <v>0</v>
      </c>
      <c r="D41" s="47">
        <v>0</v>
      </c>
    </row>
    <row r="42" spans="1:4" s="15" customFormat="1" ht="11.25">
      <c r="A42" s="33" t="s">
        <v>57</v>
      </c>
      <c r="B42" s="18"/>
      <c r="C42" s="47"/>
      <c r="D42" s="47"/>
    </row>
    <row r="43" spans="1:4" s="15" customFormat="1" ht="11.25">
      <c r="A43" s="33" t="s">
        <v>81</v>
      </c>
      <c r="B43" s="18"/>
      <c r="C43" s="47"/>
      <c r="D43" s="47"/>
    </row>
    <row r="44" spans="1:4" ht="11.25">
      <c r="A44" s="34" t="s">
        <v>232</v>
      </c>
      <c r="B44" s="16" t="s">
        <v>58</v>
      </c>
      <c r="C44" s="46">
        <v>57271988</v>
      </c>
      <c r="D44" s="46">
        <v>100441688</v>
      </c>
    </row>
    <row r="45" spans="1:4" s="15" customFormat="1" ht="11.25">
      <c r="A45" s="33" t="s">
        <v>59</v>
      </c>
      <c r="B45" s="18"/>
      <c r="C45" s="47"/>
      <c r="D45" s="47"/>
    </row>
    <row r="46" spans="1:4" ht="11.25">
      <c r="A46" s="34" t="s">
        <v>60</v>
      </c>
      <c r="B46" s="16" t="s">
        <v>61</v>
      </c>
      <c r="C46" s="46">
        <v>0</v>
      </c>
      <c r="D46" s="46">
        <v>0</v>
      </c>
    </row>
    <row r="47" spans="1:4" s="15" customFormat="1" ht="11.25">
      <c r="A47" s="33" t="s">
        <v>62</v>
      </c>
      <c r="B47" s="18"/>
      <c r="C47" s="47">
        <v>0</v>
      </c>
      <c r="D47" s="47">
        <v>0</v>
      </c>
    </row>
    <row r="48" spans="1:4" ht="22.5">
      <c r="A48" s="35" t="s">
        <v>63</v>
      </c>
      <c r="B48" s="16" t="s">
        <v>64</v>
      </c>
      <c r="C48" s="46"/>
      <c r="D48" s="46"/>
    </row>
    <row r="49" spans="1:4" s="15" customFormat="1" ht="11.25">
      <c r="A49" s="33" t="s">
        <v>65</v>
      </c>
      <c r="B49" s="18"/>
      <c r="C49" s="47"/>
      <c r="D49" s="47"/>
    </row>
    <row r="50" spans="1:4" ht="22.5">
      <c r="A50" s="34" t="s">
        <v>66</v>
      </c>
      <c r="B50" s="16"/>
      <c r="C50" s="46"/>
      <c r="D50" s="46"/>
    </row>
    <row r="51" spans="1:4" ht="11.25">
      <c r="A51" s="34" t="s">
        <v>256</v>
      </c>
      <c r="B51" s="16" t="s">
        <v>67</v>
      </c>
      <c r="C51" s="46">
        <v>818766</v>
      </c>
      <c r="D51" s="46">
        <v>6169457</v>
      </c>
    </row>
    <row r="52" spans="1:4" ht="11.25">
      <c r="A52" s="34" t="s">
        <v>68</v>
      </c>
      <c r="B52" s="16" t="s">
        <v>69</v>
      </c>
      <c r="C52" s="46">
        <v>0</v>
      </c>
      <c r="D52" s="46">
        <v>0</v>
      </c>
    </row>
    <row r="53" spans="1:4" ht="22.5">
      <c r="A53" s="34" t="s">
        <v>257</v>
      </c>
      <c r="B53" s="28"/>
      <c r="C53" s="46"/>
      <c r="D53" s="46"/>
    </row>
    <row r="54" spans="1:4" ht="11.25">
      <c r="A54" s="34" t="s">
        <v>256</v>
      </c>
      <c r="B54" s="16" t="s">
        <v>70</v>
      </c>
      <c r="C54" s="46">
        <v>0</v>
      </c>
      <c r="D54" s="46">
        <v>0</v>
      </c>
    </row>
    <row r="55" spans="1:4" ht="11.25">
      <c r="A55" s="34" t="s">
        <v>68</v>
      </c>
      <c r="B55" s="16" t="s">
        <v>71</v>
      </c>
      <c r="C55" s="46">
        <v>0</v>
      </c>
      <c r="D55" s="46">
        <v>0</v>
      </c>
    </row>
    <row r="56" spans="1:4" s="15" customFormat="1" ht="22.5">
      <c r="A56" s="33" t="s">
        <v>72</v>
      </c>
      <c r="B56" s="18"/>
      <c r="C56" s="47"/>
      <c r="D56" s="47"/>
    </row>
    <row r="57" spans="1:4" ht="11.25">
      <c r="A57" s="34" t="s">
        <v>256</v>
      </c>
      <c r="B57" s="16" t="s">
        <v>73</v>
      </c>
      <c r="C57" s="46">
        <v>5350691</v>
      </c>
      <c r="D57" s="46">
        <v>8467805</v>
      </c>
    </row>
    <row r="58" spans="1:4" ht="11.25">
      <c r="A58" s="34" t="s">
        <v>68</v>
      </c>
      <c r="B58" s="16" t="s">
        <v>74</v>
      </c>
      <c r="C58" s="46">
        <v>0</v>
      </c>
      <c r="D58" s="46">
        <v>0</v>
      </c>
    </row>
    <row r="59" spans="1:4" s="15" customFormat="1" ht="11.25">
      <c r="A59" s="33" t="s">
        <v>75</v>
      </c>
      <c r="B59" s="18" t="s">
        <v>76</v>
      </c>
      <c r="C59" s="47">
        <v>0</v>
      </c>
      <c r="D59" s="47">
        <v>0</v>
      </c>
    </row>
    <row r="60" spans="1:4" s="15" customFormat="1" ht="22.5">
      <c r="A60" s="33" t="s">
        <v>77</v>
      </c>
      <c r="B60" s="18" t="s">
        <v>78</v>
      </c>
      <c r="C60" s="48">
        <f>C44+C46+C48+C51-C52+C54-C55+C57-C58-C59</f>
        <v>63441445</v>
      </c>
      <c r="D60" s="48">
        <f>D44+D46+D48+D51-D52+D54-D55+D57-D58-D59</f>
        <v>115078950</v>
      </c>
    </row>
  </sheetData>
  <sheetProtection selectLockedCells="1"/>
  <mergeCells count="7">
    <mergeCell ref="A4:A5"/>
    <mergeCell ref="B4:B5"/>
    <mergeCell ref="C4:D4"/>
    <mergeCell ref="B3:D3"/>
    <mergeCell ref="A1:A3"/>
    <mergeCell ref="B2:D2"/>
    <mergeCell ref="B1:D1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e">
        <f>ALICO!#REF!</f>
        <v>#REF!</v>
      </c>
      <c r="B2" s="2" t="e">
        <f>ALICO!#REF!</f>
        <v>#REF!</v>
      </c>
      <c r="C2" s="2" t="e">
        <f>ALICO!#REF!</f>
        <v>#REF!</v>
      </c>
      <c r="D2" s="2" t="e">
        <f>ALICO!#REF!</f>
        <v>#REF!</v>
      </c>
      <c r="E2" s="2" t="e">
        <f>ALICO!#REF!</f>
        <v>#REF!</v>
      </c>
      <c r="F2" s="2" t="e">
        <f>ALICO!#REF!</f>
        <v>#REF!</v>
      </c>
      <c r="G2" s="1" t="e">
        <f>ALICO!#REF!</f>
        <v>#REF!</v>
      </c>
      <c r="H2" s="3" t="e">
        <f>ALICO!#REF!</f>
        <v>#REF!</v>
      </c>
      <c r="I2" s="3" t="e">
        <f>ALICO!#REF!</f>
        <v>#REF!</v>
      </c>
      <c r="J2" s="3" t="e">
        <f>ALICO!#REF!</f>
        <v>#REF!</v>
      </c>
      <c r="K2" s="3" t="e">
        <f>ALICO!#REF!</f>
        <v>#REF!</v>
      </c>
      <c r="L2" s="3" t="e">
        <f>ALICO!#REF!</f>
        <v>#REF!</v>
      </c>
      <c r="M2" s="3" t="e">
        <f>ALICO!#REF!</f>
        <v>#REF!</v>
      </c>
      <c r="N2" s="3" t="e">
        <f>ALICO!#REF!</f>
        <v>#REF!</v>
      </c>
      <c r="O2" s="3" t="e">
        <f>ALICO!#REF!</f>
        <v>#REF!</v>
      </c>
      <c r="P2" s="3" t="e">
        <f>ALICO!#REF!</f>
        <v>#REF!</v>
      </c>
      <c r="Q2" s="3" t="e">
        <f>ALICO!#REF!</f>
        <v>#REF!</v>
      </c>
      <c r="R2" s="3" t="e">
        <f>ALICO!#REF!</f>
        <v>#REF!</v>
      </c>
      <c r="S2" s="3" t="e">
        <f>ALICO!#REF!</f>
        <v>#REF!</v>
      </c>
      <c r="T2" s="3" t="e">
        <f>ALICO!#REF!</f>
        <v>#REF!</v>
      </c>
      <c r="U2" s="3" t="e">
        <f>ALICO!#REF!</f>
        <v>#REF!</v>
      </c>
      <c r="V2" s="3" t="e">
        <f>ALICO!#REF!</f>
        <v>#REF!</v>
      </c>
      <c r="W2" s="3" t="e">
        <f>ALICO!#REF!</f>
        <v>#REF!</v>
      </c>
      <c r="X2" s="3" t="e">
        <f>ALICO!#REF!</f>
        <v>#REF!</v>
      </c>
      <c r="Y2" s="3" t="e">
        <f>ALICO!#REF!</f>
        <v>#REF!</v>
      </c>
      <c r="Z2" s="3" t="e">
        <f>ALICO!#REF!</f>
        <v>#REF!</v>
      </c>
      <c r="AA2" s="3" t="e">
        <f>ALICO!#REF!</f>
        <v>#REF!</v>
      </c>
      <c r="AB2" s="3" t="e">
        <f>ALICO!#REF!</f>
        <v>#REF!</v>
      </c>
      <c r="AC2" s="3" t="e">
        <f>ALICO!#REF!</f>
        <v>#REF!</v>
      </c>
      <c r="AD2" s="3" t="e">
        <f>ALICO!#REF!</f>
        <v>#REF!</v>
      </c>
      <c r="AE2" s="3" t="e">
        <f>ALICO!#REF!</f>
        <v>#REF!</v>
      </c>
      <c r="AF2" s="3" t="e">
        <f>ALICO!#REF!</f>
        <v>#REF!</v>
      </c>
      <c r="AG2" s="3" t="e">
        <f>ALICO!#REF!</f>
        <v>#REF!</v>
      </c>
      <c r="AH2" s="3" t="e">
        <f>ALICO!#REF!</f>
        <v>#REF!</v>
      </c>
      <c r="AI2" s="3" t="e">
        <f>ALICO!#REF!</f>
        <v>#REF!</v>
      </c>
      <c r="AJ2" s="3" t="e">
        <f>ALICO!#REF!</f>
        <v>#REF!</v>
      </c>
      <c r="AK2" s="3" t="e">
        <f>ALICO!#REF!</f>
        <v>#REF!</v>
      </c>
      <c r="AL2" s="3" t="e">
        <f>ALICO!#REF!</f>
        <v>#REF!</v>
      </c>
      <c r="AM2" s="3" t="e">
        <f>ALICO!#REF!</f>
        <v>#REF!</v>
      </c>
      <c r="AN2" s="3" t="e">
        <f>ALICO!#REF!</f>
        <v>#REF!</v>
      </c>
      <c r="AO2" s="3" t="e">
        <f>ALICO!#REF!</f>
        <v>#REF!</v>
      </c>
      <c r="AP2" s="3" t="e">
        <f>ALICO!#REF!</f>
        <v>#REF!</v>
      </c>
      <c r="AQ2" s="3" t="e">
        <f>ALICO!#REF!</f>
        <v>#REF!</v>
      </c>
      <c r="AR2" s="3" t="e">
        <f>ALICO!#REF!</f>
        <v>#REF!</v>
      </c>
      <c r="AS2" s="3" t="e">
        <f>ALICO!#REF!</f>
        <v>#REF!</v>
      </c>
      <c r="AT2" s="3" t="e">
        <f>ALICO!#REF!</f>
        <v>#REF!</v>
      </c>
      <c r="AU2" s="3" t="e">
        <f>ALICO!#REF!</f>
        <v>#REF!</v>
      </c>
      <c r="AV2" s="3" t="e">
        <f>ALICO!#REF!</f>
        <v>#REF!</v>
      </c>
      <c r="AW2" s="3" t="e">
        <f>ALICO!#REF!</f>
        <v>#REF!</v>
      </c>
      <c r="AX2" s="3" t="e">
        <f>ALICO!#REF!</f>
        <v>#REF!</v>
      </c>
      <c r="AY2" s="3" t="e">
        <f>ALICO!#REF!</f>
        <v>#REF!</v>
      </c>
      <c r="AZ2" s="3" t="e">
        <f>ALICO!#REF!</f>
        <v>#REF!</v>
      </c>
      <c r="BA2" s="3" t="e">
        <f>ALICO!#REF!</f>
        <v>#REF!</v>
      </c>
      <c r="BB2" s="3" t="e">
        <f>ALICO!#REF!</f>
        <v>#REF!</v>
      </c>
      <c r="BC2" s="3" t="e">
        <f>ALICO!#REF!</f>
        <v>#REF!</v>
      </c>
      <c r="BD2" s="3" t="e">
        <f>ALICO!#REF!</f>
        <v>#REF!</v>
      </c>
      <c r="BE2" s="3" t="e">
        <f>ALICO!#REF!</f>
        <v>#REF!</v>
      </c>
      <c r="BF2" s="3" t="e">
        <f>ALICO!#REF!</f>
        <v>#REF!</v>
      </c>
      <c r="BG2" s="3" t="e">
        <f>ALICO!#REF!</f>
        <v>#REF!</v>
      </c>
      <c r="BH2" s="3" t="e">
        <f>ALICO!#REF!</f>
        <v>#REF!</v>
      </c>
      <c r="BI2" s="3" t="e">
        <f>ALICO!#REF!</f>
        <v>#REF!</v>
      </c>
      <c r="BJ2" s="3" t="e">
        <f>ALICO!#REF!</f>
        <v>#REF!</v>
      </c>
      <c r="BK2" s="3" t="e">
        <f>ALICO!#REF!</f>
        <v>#REF!</v>
      </c>
      <c r="BL2" s="3" t="e">
        <f>ALICO!#REF!</f>
        <v>#REF!</v>
      </c>
      <c r="BM2" s="3" t="e">
        <f>ALICO!#REF!</f>
        <v>#REF!</v>
      </c>
      <c r="BN2" s="3" t="e">
        <f>ALICO!#REF!</f>
        <v>#REF!</v>
      </c>
      <c r="BO2" s="3" t="e">
        <f>ALICO!#REF!</f>
        <v>#REF!</v>
      </c>
      <c r="BP2" s="3" t="e">
        <f>ALICO!#REF!</f>
        <v>#REF!</v>
      </c>
      <c r="BQ2" s="3" t="e">
        <f>ALICO!#REF!</f>
        <v>#REF!</v>
      </c>
      <c r="BR2" s="3" t="e">
        <f>ALICO!#REF!</f>
        <v>#REF!</v>
      </c>
      <c r="BS2" s="3" t="e">
        <f>ALICO!#REF!</f>
        <v>#REF!</v>
      </c>
      <c r="BT2" s="3" t="e">
        <f>ALICO!#REF!</f>
        <v>#REF!</v>
      </c>
      <c r="BU2" s="3" t="e">
        <f>ALICO!#REF!</f>
        <v>#REF!</v>
      </c>
      <c r="BV2" s="3" t="e">
        <f>ALICO!#REF!</f>
        <v>#REF!</v>
      </c>
      <c r="BW2" s="3" t="e">
        <f>ALICO!#REF!</f>
        <v>#REF!</v>
      </c>
      <c r="BX2" s="3" t="e">
        <f>ALICO!#REF!</f>
        <v>#REF!</v>
      </c>
      <c r="BY2" s="3" t="e">
        <f>ALICO!#REF!</f>
        <v>#REF!</v>
      </c>
      <c r="BZ2" s="3" t="e">
        <f>ALICO!#REF!</f>
        <v>#REF!</v>
      </c>
      <c r="CA2" s="3" t="e">
        <f>ALICO!#REF!</f>
        <v>#REF!</v>
      </c>
      <c r="CB2" s="3" t="e">
        <f>ALICO!#REF!</f>
        <v>#REF!</v>
      </c>
      <c r="CC2" s="3" t="e">
        <f>ALICO!#REF!</f>
        <v>#REF!</v>
      </c>
      <c r="CD2" s="3" t="e">
        <f>ALICO!#REF!</f>
        <v>#REF!</v>
      </c>
      <c r="CE2" s="3" t="e">
        <f>ALICO!#REF!</f>
        <v>#REF!</v>
      </c>
      <c r="CF2" s="3" t="e">
        <f>ALICO!#REF!</f>
        <v>#REF!</v>
      </c>
      <c r="CG2" s="3" t="e">
        <f>ALICO!#REF!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9" sqref="I19"/>
    </sheetView>
  </sheetViews>
  <sheetFormatPr defaultColWidth="9.140625" defaultRowHeight="12.75"/>
  <cols>
    <col min="1" max="1" width="37.00390625" style="14" customWidth="1"/>
    <col min="2" max="2" width="5.421875" style="14" customWidth="1"/>
    <col min="3" max="3" width="14.140625" style="14" customWidth="1"/>
    <col min="4" max="4" width="14.8515625" style="14" customWidth="1"/>
    <col min="5" max="16384" width="9.140625" style="14" customWidth="1"/>
  </cols>
  <sheetData>
    <row r="1" spans="1:4" ht="24.75" customHeight="1">
      <c r="A1" s="51" t="s">
        <v>0</v>
      </c>
      <c r="B1" s="52" t="s">
        <v>241</v>
      </c>
      <c r="C1" s="52"/>
      <c r="D1" s="52"/>
    </row>
    <row r="2" spans="1:4" ht="27.75" customHeight="1">
      <c r="A2" s="51"/>
      <c r="B2" s="52" t="s">
        <v>242</v>
      </c>
      <c r="C2" s="52"/>
      <c r="D2" s="52"/>
    </row>
    <row r="3" spans="1:4" ht="13.5" customHeight="1">
      <c r="A3" s="51"/>
      <c r="B3" s="53" t="s">
        <v>235</v>
      </c>
      <c r="C3" s="53"/>
      <c r="D3" s="53"/>
    </row>
    <row r="4" spans="1:4" ht="16.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0</v>
      </c>
      <c r="D9" s="17">
        <v>0</v>
      </c>
    </row>
    <row r="10" spans="1:4" ht="11.25">
      <c r="A10" s="32" t="s">
        <v>9</v>
      </c>
      <c r="B10" s="16" t="s">
        <v>10</v>
      </c>
      <c r="C10" s="17">
        <v>114684147</v>
      </c>
      <c r="D10" s="17">
        <v>197361236</v>
      </c>
    </row>
    <row r="11" spans="1:4" s="15" customFormat="1" ht="11.25">
      <c r="A11" s="31" t="s">
        <v>88</v>
      </c>
      <c r="B11" s="18" t="s">
        <v>11</v>
      </c>
      <c r="C11" s="22">
        <f>C9+C10</f>
        <v>114684147</v>
      </c>
      <c r="D11" s="22">
        <f>D9+D10</f>
        <v>197361236</v>
      </c>
    </row>
    <row r="12" spans="1:4" s="15" customFormat="1" ht="11.25">
      <c r="A12" s="31" t="s">
        <v>12</v>
      </c>
      <c r="B12" s="18"/>
      <c r="C12" s="20"/>
      <c r="D12" s="20"/>
    </row>
    <row r="13" spans="1:4" s="15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11314</v>
      </c>
    </row>
    <row r="19" spans="1:4" s="15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11314</v>
      </c>
    </row>
    <row r="20" spans="1:4" s="15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54316877</v>
      </c>
      <c r="D21" s="17">
        <v>109238251</v>
      </c>
    </row>
    <row r="22" spans="1:4" s="15" customFormat="1" ht="22.5">
      <c r="A22" s="31" t="s">
        <v>27</v>
      </c>
      <c r="B22" s="18" t="s">
        <v>28</v>
      </c>
      <c r="C22" s="20">
        <v>151</v>
      </c>
      <c r="D22" s="20">
        <v>2870</v>
      </c>
    </row>
    <row r="23" spans="1:4" s="15" customFormat="1" ht="11.25">
      <c r="A23" s="33" t="s">
        <v>84</v>
      </c>
      <c r="B23" s="18" t="s">
        <v>29</v>
      </c>
      <c r="C23" s="22">
        <f>C19+C21+C22</f>
        <v>54317028</v>
      </c>
      <c r="D23" s="22">
        <f>D19+D21+D22</f>
        <v>109252435</v>
      </c>
    </row>
    <row r="24" spans="1:4" s="15" customFormat="1" ht="11.25">
      <c r="A24" s="33" t="s">
        <v>83</v>
      </c>
      <c r="B24" s="18" t="s">
        <v>30</v>
      </c>
      <c r="C24" s="20">
        <v>0</v>
      </c>
      <c r="D24" s="20">
        <v>0</v>
      </c>
    </row>
    <row r="25" spans="1:4" s="15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0</v>
      </c>
      <c r="D27" s="17">
        <v>0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0</v>
      </c>
    </row>
    <row r="30" spans="1:4" ht="11.25">
      <c r="A30" s="34" t="s">
        <v>38</v>
      </c>
      <c r="B30" s="16" t="s">
        <v>39</v>
      </c>
      <c r="C30" s="17">
        <v>98044</v>
      </c>
      <c r="D30" s="17">
        <v>165849</v>
      </c>
    </row>
    <row r="31" spans="1:4" s="15" customFormat="1" ht="11.25">
      <c r="A31" s="33" t="s">
        <v>85</v>
      </c>
      <c r="B31" s="18" t="s">
        <v>40</v>
      </c>
      <c r="C31" s="22">
        <f>SUM(C26:C30)</f>
        <v>98044</v>
      </c>
      <c r="D31" s="22">
        <f>SUM(D26:D30)</f>
        <v>165849</v>
      </c>
    </row>
    <row r="32" spans="1:4" s="15" customFormat="1" ht="22.5">
      <c r="A32" s="33" t="s">
        <v>41</v>
      </c>
      <c r="B32" s="18" t="s">
        <v>42</v>
      </c>
      <c r="C32" s="22">
        <f>C23+C24-C31-C41</f>
        <v>54218984</v>
      </c>
      <c r="D32" s="22">
        <f>D23+D24-D31-D41</f>
        <v>109086586</v>
      </c>
    </row>
    <row r="33" spans="1:4" s="15" customFormat="1" ht="22.5">
      <c r="A33" s="33" t="s">
        <v>43</v>
      </c>
      <c r="B33" s="18" t="s">
        <v>44</v>
      </c>
      <c r="C33" s="22">
        <f>C11+C32</f>
        <v>168903131</v>
      </c>
      <c r="D33" s="22">
        <f>D11+D32</f>
        <v>306447822</v>
      </c>
    </row>
    <row r="34" spans="1:4" s="15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 t="s">
        <v>51</v>
      </c>
      <c r="C38" s="17">
        <v>0</v>
      </c>
      <c r="D38" s="17">
        <v>0</v>
      </c>
    </row>
    <row r="39" spans="1:4" ht="22.5">
      <c r="A39" s="34" t="s">
        <v>52</v>
      </c>
      <c r="B39" s="16" t="s">
        <v>53</v>
      </c>
      <c r="C39" s="17">
        <v>0</v>
      </c>
      <c r="D39" s="17">
        <v>0</v>
      </c>
    </row>
    <row r="40" spans="1:4" s="15" customFormat="1" ht="11.25">
      <c r="A40" s="33" t="s">
        <v>86</v>
      </c>
      <c r="B40" s="18" t="s">
        <v>54</v>
      </c>
      <c r="C40" s="22">
        <f>SUM(C35:C39)</f>
        <v>0</v>
      </c>
      <c r="D40" s="22">
        <f>SUM(D35:D39)</f>
        <v>0</v>
      </c>
    </row>
    <row r="41" spans="1:4" s="15" customFormat="1" ht="11.25">
      <c r="A41" s="33" t="s">
        <v>55</v>
      </c>
      <c r="B41" s="18" t="s">
        <v>56</v>
      </c>
      <c r="C41" s="20">
        <v>0</v>
      </c>
      <c r="D41" s="20">
        <v>0</v>
      </c>
    </row>
    <row r="42" spans="1:4" s="15" customFormat="1" ht="11.25">
      <c r="A42" s="33" t="s">
        <v>57</v>
      </c>
      <c r="B42" s="18"/>
      <c r="C42" s="20"/>
      <c r="D42" s="20"/>
    </row>
    <row r="43" spans="1:4" s="15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148823866</v>
      </c>
      <c r="D44" s="17">
        <v>256338265</v>
      </c>
    </row>
    <row r="45" spans="1:4" s="15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15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>
        <v>0</v>
      </c>
      <c r="D48" s="17">
        <v>0</v>
      </c>
    </row>
    <row r="49" spans="1:4" s="15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>
        <v>2766838</v>
      </c>
      <c r="D51" s="17">
        <v>20079265</v>
      </c>
    </row>
    <row r="52" spans="1:4" ht="11.25">
      <c r="A52" s="34" t="s">
        <v>68</v>
      </c>
      <c r="B52" s="16" t="s">
        <v>69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>
        <v>0</v>
      </c>
      <c r="D54" s="17">
        <v>0</v>
      </c>
    </row>
    <row r="55" spans="1:4" ht="11.25">
      <c r="A55" s="34" t="s">
        <v>68</v>
      </c>
      <c r="B55" s="16" t="s">
        <v>71</v>
      </c>
      <c r="C55" s="17">
        <v>0</v>
      </c>
      <c r="D55" s="17">
        <v>0</v>
      </c>
    </row>
    <row r="56" spans="1:4" s="15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17312427</v>
      </c>
      <c r="D57" s="17">
        <v>30030292</v>
      </c>
    </row>
    <row r="58" spans="1:4" ht="11.25">
      <c r="A58" s="34" t="s">
        <v>68</v>
      </c>
      <c r="B58" s="16" t="s">
        <v>74</v>
      </c>
      <c r="C58" s="17">
        <v>0</v>
      </c>
      <c r="D58" s="17">
        <v>0</v>
      </c>
    </row>
    <row r="59" spans="1:4" s="15" customFormat="1" ht="11.25">
      <c r="A59" s="33" t="s">
        <v>75</v>
      </c>
      <c r="B59" s="18" t="s">
        <v>76</v>
      </c>
      <c r="C59" s="20">
        <v>0</v>
      </c>
      <c r="D59" s="20">
        <v>0</v>
      </c>
    </row>
    <row r="60" spans="1:4" s="15" customFormat="1" ht="22.5">
      <c r="A60" s="33" t="s">
        <v>77</v>
      </c>
      <c r="B60" s="18" t="s">
        <v>78</v>
      </c>
      <c r="C60" s="22">
        <f>C44+C46+C48+C51-C52+C54-C55+C57-C58-C59</f>
        <v>168903131</v>
      </c>
      <c r="D60" s="22">
        <f>D44+D46+D48+D51-D52+D54-D55+D57-D58-D59</f>
        <v>306447822</v>
      </c>
    </row>
  </sheetData>
  <sheetProtection selectLockedCells="1"/>
  <mergeCells count="7">
    <mergeCell ref="A4:A5"/>
    <mergeCell ref="A1:A3"/>
    <mergeCell ref="B1:D1"/>
    <mergeCell ref="B2:D2"/>
    <mergeCell ref="B4:B5"/>
    <mergeCell ref="C4:D4"/>
    <mergeCell ref="B3:D3"/>
  </mergeCells>
  <dataValidations count="11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list" allowBlank="1" showInputMessage="1" showErrorMessage="1" sqref="B1:B2">
      <formula1>JUDET</formula1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9" sqref="H39:I42"/>
    </sheetView>
  </sheetViews>
  <sheetFormatPr defaultColWidth="9.140625" defaultRowHeight="12.75"/>
  <cols>
    <col min="1" max="1" width="37.00390625" style="14" customWidth="1"/>
    <col min="2" max="2" width="5.7109375" style="14" customWidth="1"/>
    <col min="3" max="3" width="12.28125" style="14" customWidth="1"/>
    <col min="4" max="4" width="14.00390625" style="14" customWidth="1"/>
    <col min="5" max="16384" width="9.140625" style="14" customWidth="1"/>
  </cols>
  <sheetData>
    <row r="1" spans="1:4" ht="30.75" customHeight="1">
      <c r="A1" s="51" t="s">
        <v>0</v>
      </c>
      <c r="B1" s="54" t="s">
        <v>258</v>
      </c>
      <c r="C1" s="54"/>
      <c r="D1" s="54"/>
    </row>
    <row r="2" spans="1:4" ht="10.5" customHeight="1">
      <c r="A2" s="51"/>
      <c r="B2" s="54" t="s">
        <v>240</v>
      </c>
      <c r="C2" s="54"/>
      <c r="D2" s="54"/>
    </row>
    <row r="3" spans="1:4" ht="10.5" customHeight="1">
      <c r="A3" s="51"/>
      <c r="B3" s="53" t="s">
        <v>235</v>
      </c>
      <c r="C3" s="53"/>
      <c r="D3" s="53"/>
    </row>
    <row r="4" spans="1:4" ht="1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6">
        <v>2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0</v>
      </c>
      <c r="D9" s="17">
        <v>0</v>
      </c>
    </row>
    <row r="10" spans="1:4" ht="11.25">
      <c r="A10" s="32" t="s">
        <v>9</v>
      </c>
      <c r="B10" s="16" t="s">
        <v>10</v>
      </c>
      <c r="C10" s="17">
        <v>111710654</v>
      </c>
      <c r="D10" s="17">
        <v>219449688</v>
      </c>
    </row>
    <row r="11" spans="1:4" s="15" customFormat="1" ht="11.25">
      <c r="A11" s="31" t="s">
        <v>88</v>
      </c>
      <c r="B11" s="18" t="s">
        <v>11</v>
      </c>
      <c r="C11" s="22">
        <v>111710654</v>
      </c>
      <c r="D11" s="22">
        <f>D9+D10</f>
        <v>219449688</v>
      </c>
    </row>
    <row r="12" spans="1:4" s="15" customFormat="1" ht="11.25">
      <c r="A12" s="31" t="s">
        <v>12</v>
      </c>
      <c r="B12" s="18"/>
      <c r="C12" s="20"/>
      <c r="D12" s="20"/>
    </row>
    <row r="13" spans="1:4" s="15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175496</v>
      </c>
    </row>
    <row r="19" spans="1:4" s="15" customFormat="1" ht="11.25">
      <c r="A19" s="31" t="s">
        <v>89</v>
      </c>
      <c r="B19" s="19" t="s">
        <v>23</v>
      </c>
      <c r="C19" s="27">
        <v>0</v>
      </c>
      <c r="D19" s="27">
        <f>D14+D15+D16+D17+D18</f>
        <v>175496</v>
      </c>
    </row>
    <row r="20" spans="1:4" s="15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81035852</v>
      </c>
      <c r="D21" s="17">
        <v>128351250</v>
      </c>
    </row>
    <row r="22" spans="1:4" s="15" customFormat="1" ht="22.5">
      <c r="A22" s="31" t="s">
        <v>27</v>
      </c>
      <c r="B22" s="18" t="s">
        <v>28</v>
      </c>
      <c r="C22" s="20">
        <v>1</v>
      </c>
      <c r="D22" s="20">
        <v>545822</v>
      </c>
    </row>
    <row r="23" spans="1:4" s="15" customFormat="1" ht="11.25">
      <c r="A23" s="33" t="s">
        <v>84</v>
      </c>
      <c r="B23" s="18" t="s">
        <v>29</v>
      </c>
      <c r="C23" s="22">
        <v>81035853</v>
      </c>
      <c r="D23" s="22">
        <f>D19+D21+D22</f>
        <v>129072568</v>
      </c>
    </row>
    <row r="24" spans="1:4" s="15" customFormat="1" ht="11.25">
      <c r="A24" s="33" t="s">
        <v>83</v>
      </c>
      <c r="B24" s="18" t="s">
        <v>30</v>
      </c>
      <c r="C24" s="20">
        <v>0</v>
      </c>
      <c r="D24" s="20">
        <v>0</v>
      </c>
    </row>
    <row r="25" spans="1:4" s="15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42550</v>
      </c>
      <c r="D27" s="17">
        <v>44600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0</v>
      </c>
    </row>
    <row r="30" spans="1:4" ht="11.25">
      <c r="A30" s="34" t="s">
        <v>38</v>
      </c>
      <c r="B30" s="16">
        <v>18</v>
      </c>
      <c r="C30" s="17">
        <v>95406</v>
      </c>
      <c r="D30" s="17">
        <v>181184</v>
      </c>
    </row>
    <row r="31" spans="1:4" s="15" customFormat="1" ht="11.25">
      <c r="A31" s="33" t="s">
        <v>85</v>
      </c>
      <c r="B31" s="18">
        <v>19</v>
      </c>
      <c r="C31" s="22">
        <v>137956</v>
      </c>
      <c r="D31" s="22">
        <f>SUM(D26:D30)</f>
        <v>225784</v>
      </c>
    </row>
    <row r="32" spans="1:4" s="15" customFormat="1" ht="22.5">
      <c r="A32" s="33" t="s">
        <v>41</v>
      </c>
      <c r="B32" s="18">
        <v>20</v>
      </c>
      <c r="C32" s="22">
        <v>80897897</v>
      </c>
      <c r="D32" s="22">
        <f>D23+D24-D31-D41</f>
        <v>128846784</v>
      </c>
    </row>
    <row r="33" spans="1:4" s="15" customFormat="1" ht="22.5">
      <c r="A33" s="33" t="s">
        <v>43</v>
      </c>
      <c r="B33" s="18">
        <v>21</v>
      </c>
      <c r="C33" s="22">
        <v>192608551</v>
      </c>
      <c r="D33" s="22">
        <f>D11+D32</f>
        <v>348296472</v>
      </c>
    </row>
    <row r="34" spans="1:4" s="15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>
        <v>22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>
        <v>25</v>
      </c>
      <c r="C38" s="17">
        <v>0</v>
      </c>
      <c r="D38" s="17">
        <v>0</v>
      </c>
    </row>
    <row r="39" spans="1:4" ht="22.5">
      <c r="A39" s="34" t="s">
        <v>52</v>
      </c>
      <c r="B39" s="16">
        <v>26</v>
      </c>
      <c r="C39" s="17">
        <v>0</v>
      </c>
      <c r="D39" s="17">
        <v>0</v>
      </c>
    </row>
    <row r="40" spans="1:4" s="15" customFormat="1" ht="11.25">
      <c r="A40" s="33" t="s">
        <v>86</v>
      </c>
      <c r="B40" s="18">
        <v>27</v>
      </c>
      <c r="C40" s="22">
        <v>0</v>
      </c>
      <c r="D40" s="22">
        <f>SUM(D35:D39)</f>
        <v>0</v>
      </c>
    </row>
    <row r="41" spans="1:4" s="15" customFormat="1" ht="11.25">
      <c r="A41" s="33" t="s">
        <v>55</v>
      </c>
      <c r="B41" s="18">
        <v>28</v>
      </c>
      <c r="C41" s="20">
        <v>0</v>
      </c>
      <c r="D41" s="20">
        <v>0</v>
      </c>
    </row>
    <row r="42" spans="1:4" s="15" customFormat="1" ht="11.25">
      <c r="A42" s="33" t="s">
        <v>57</v>
      </c>
      <c r="B42" s="18"/>
      <c r="C42" s="20"/>
      <c r="D42" s="20"/>
    </row>
    <row r="43" spans="1:4" s="15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>
        <v>29</v>
      </c>
      <c r="C44" s="17">
        <v>167482752</v>
      </c>
      <c r="D44" s="17">
        <v>289937388</v>
      </c>
    </row>
    <row r="45" spans="1:4" s="15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15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>
        <v>31</v>
      </c>
      <c r="C48" s="17">
        <v>0</v>
      </c>
      <c r="D48" s="17">
        <v>0</v>
      </c>
    </row>
    <row r="49" spans="1:4" s="15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>
        <v>32</v>
      </c>
      <c r="C51" s="17">
        <v>2825273</v>
      </c>
      <c r="D51" s="17">
        <v>25076955</v>
      </c>
    </row>
    <row r="52" spans="1:4" ht="11.25">
      <c r="A52" s="34" t="s">
        <v>68</v>
      </c>
      <c r="B52" s="16">
        <v>33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>
        <v>34</v>
      </c>
      <c r="C54" s="17">
        <v>0</v>
      </c>
      <c r="D54" s="17">
        <v>0</v>
      </c>
    </row>
    <row r="55" spans="1:4" ht="11.25">
      <c r="A55" s="34" t="s">
        <v>68</v>
      </c>
      <c r="B55" s="16">
        <v>35</v>
      </c>
      <c r="C55" s="17">
        <v>0</v>
      </c>
      <c r="D55" s="17">
        <v>0</v>
      </c>
    </row>
    <row r="56" spans="1:4" s="15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>
        <v>36</v>
      </c>
      <c r="C57" s="17">
        <v>22300526</v>
      </c>
      <c r="D57" s="17">
        <v>33282129</v>
      </c>
    </row>
    <row r="58" spans="1:4" ht="11.25">
      <c r="A58" s="34" t="s">
        <v>68</v>
      </c>
      <c r="B58" s="16">
        <v>37</v>
      </c>
      <c r="C58" s="17">
        <v>0</v>
      </c>
      <c r="D58" s="17">
        <v>0</v>
      </c>
    </row>
    <row r="59" spans="1:4" s="15" customFormat="1" ht="11.25">
      <c r="A59" s="33" t="s">
        <v>75</v>
      </c>
      <c r="B59" s="18">
        <v>38</v>
      </c>
      <c r="C59" s="20">
        <v>0</v>
      </c>
      <c r="D59" s="20">
        <v>0</v>
      </c>
    </row>
    <row r="60" spans="1:4" s="15" customFormat="1" ht="22.5">
      <c r="A60" s="33" t="s">
        <v>77</v>
      </c>
      <c r="B60" s="18">
        <v>39</v>
      </c>
      <c r="C60" s="22">
        <v>192608551</v>
      </c>
      <c r="D60" s="22">
        <f>D44+D46+D48+D51-D52+D54-D55+D57-D58-D59</f>
        <v>348296472</v>
      </c>
    </row>
  </sheetData>
  <sheetProtection selectLockedCells="1"/>
  <mergeCells count="7">
    <mergeCell ref="B3:D3"/>
    <mergeCell ref="A1:A3"/>
    <mergeCell ref="B1:D1"/>
    <mergeCell ref="B2:D2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37.00390625" style="14" customWidth="1"/>
    <col min="2" max="2" width="9.140625" style="14" customWidth="1"/>
    <col min="3" max="3" width="10.8515625" style="14" bestFit="1" customWidth="1"/>
    <col min="4" max="4" width="12.28125" style="14" bestFit="1" customWidth="1"/>
    <col min="5" max="16384" width="9.140625" style="14" customWidth="1"/>
  </cols>
  <sheetData>
    <row r="1" spans="1:4" ht="31.5" customHeight="1">
      <c r="A1" s="51" t="s">
        <v>0</v>
      </c>
      <c r="B1" s="55" t="s">
        <v>244</v>
      </c>
      <c r="C1" s="55"/>
      <c r="D1" s="55"/>
    </row>
    <row r="2" spans="1:4" ht="10.5" customHeight="1">
      <c r="A2" s="51"/>
      <c r="B2" s="55" t="s">
        <v>243</v>
      </c>
      <c r="C2" s="55"/>
      <c r="D2" s="55"/>
    </row>
    <row r="3" spans="1:5" ht="10.5" customHeight="1">
      <c r="A3" s="51"/>
      <c r="B3" s="53" t="s">
        <v>235</v>
      </c>
      <c r="C3" s="53"/>
      <c r="D3" s="53"/>
      <c r="E3" s="37"/>
    </row>
    <row r="4" spans="1:4" ht="1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0</v>
      </c>
      <c r="D9" s="17">
        <v>0</v>
      </c>
    </row>
    <row r="10" spans="1:4" ht="11.25">
      <c r="A10" s="32" t="s">
        <v>9</v>
      </c>
      <c r="B10" s="16" t="s">
        <v>10</v>
      </c>
      <c r="C10" s="17">
        <v>509811790</v>
      </c>
      <c r="D10" s="17">
        <v>911601587</v>
      </c>
    </row>
    <row r="11" spans="1:4" s="15" customFormat="1" ht="11.25">
      <c r="A11" s="31" t="s">
        <v>88</v>
      </c>
      <c r="B11" s="18" t="s">
        <v>11</v>
      </c>
      <c r="C11" s="22">
        <f>C9+C10</f>
        <v>509811790</v>
      </c>
      <c r="D11" s="22">
        <f>D9+D10</f>
        <v>911601587</v>
      </c>
    </row>
    <row r="12" spans="1:4" s="15" customFormat="1" ht="11.25">
      <c r="A12" s="31" t="s">
        <v>12</v>
      </c>
      <c r="B12" s="18"/>
      <c r="C12" s="20"/>
      <c r="D12" s="20"/>
    </row>
    <row r="13" spans="1:4" s="15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70389105</v>
      </c>
    </row>
    <row r="19" spans="1:4" s="15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70389105</v>
      </c>
    </row>
    <row r="20" spans="1:4" s="15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48132497</v>
      </c>
      <c r="D21" s="17">
        <v>100664260</v>
      </c>
    </row>
    <row r="22" spans="1:4" s="15" customFormat="1" ht="22.5">
      <c r="A22" s="31" t="s">
        <v>27</v>
      </c>
      <c r="B22" s="18" t="s">
        <v>28</v>
      </c>
      <c r="C22" s="20">
        <v>22770</v>
      </c>
      <c r="D22" s="20">
        <v>14</v>
      </c>
    </row>
    <row r="23" spans="1:4" s="15" customFormat="1" ht="11.25">
      <c r="A23" s="33" t="s">
        <v>84</v>
      </c>
      <c r="B23" s="18" t="s">
        <v>29</v>
      </c>
      <c r="C23" s="22">
        <f>C19+C21+C22</f>
        <v>48155267</v>
      </c>
      <c r="D23" s="22">
        <f>D19+D21+D22</f>
        <v>171053379</v>
      </c>
    </row>
    <row r="24" spans="1:4" s="15" customFormat="1" ht="11.25">
      <c r="A24" s="33" t="s">
        <v>83</v>
      </c>
      <c r="B24" s="18" t="s">
        <v>30</v>
      </c>
      <c r="C24" s="20">
        <v>0</v>
      </c>
      <c r="D24" s="20"/>
    </row>
    <row r="25" spans="1:4" s="15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322397</v>
      </c>
      <c r="D27" s="17">
        <v>557370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10</v>
      </c>
    </row>
    <row r="30" spans="1:4" ht="11.25">
      <c r="A30" s="34" t="s">
        <v>38</v>
      </c>
      <c r="B30" s="16" t="s">
        <v>39</v>
      </c>
      <c r="C30" s="17">
        <v>22770</v>
      </c>
      <c r="D30" s="17">
        <v>69302148</v>
      </c>
    </row>
    <row r="31" spans="1:4" s="15" customFormat="1" ht="11.25">
      <c r="A31" s="33" t="s">
        <v>85</v>
      </c>
      <c r="B31" s="18" t="s">
        <v>40</v>
      </c>
      <c r="C31" s="22">
        <f>SUM(C26:C30)</f>
        <v>345167</v>
      </c>
      <c r="D31" s="22">
        <f>SUM(D26:D30)</f>
        <v>69859528</v>
      </c>
    </row>
    <row r="32" spans="1:4" s="15" customFormat="1" ht="22.5">
      <c r="A32" s="33" t="s">
        <v>41</v>
      </c>
      <c r="B32" s="18" t="s">
        <v>42</v>
      </c>
      <c r="C32" s="22">
        <f>C23+C24-C31-C41</f>
        <v>47810100</v>
      </c>
      <c r="D32" s="22">
        <f>D23+D24-D31-D41</f>
        <v>101193851</v>
      </c>
    </row>
    <row r="33" spans="1:4" s="15" customFormat="1" ht="22.5">
      <c r="A33" s="33" t="s">
        <v>43</v>
      </c>
      <c r="B33" s="18" t="s">
        <v>44</v>
      </c>
      <c r="C33" s="22">
        <f>C11+C32</f>
        <v>557621890</v>
      </c>
      <c r="D33" s="22">
        <f>D11+D32</f>
        <v>1012795438</v>
      </c>
    </row>
    <row r="34" spans="1:4" s="15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 t="s">
        <v>51</v>
      </c>
      <c r="C38" s="17">
        <v>0</v>
      </c>
      <c r="D38" s="17">
        <v>0</v>
      </c>
    </row>
    <row r="39" spans="1:4" ht="22.5">
      <c r="A39" s="34" t="s">
        <v>52</v>
      </c>
      <c r="B39" s="16" t="s">
        <v>53</v>
      </c>
      <c r="C39" s="17">
        <v>0</v>
      </c>
      <c r="D39" s="17">
        <v>0</v>
      </c>
    </row>
    <row r="40" spans="1:4" s="15" customFormat="1" ht="11.25">
      <c r="A40" s="33" t="s">
        <v>86</v>
      </c>
      <c r="B40" s="18" t="s">
        <v>54</v>
      </c>
      <c r="C40" s="22"/>
      <c r="D40" s="22"/>
    </row>
    <row r="41" spans="1:4" s="15" customFormat="1" ht="11.25">
      <c r="A41" s="33" t="s">
        <v>55</v>
      </c>
      <c r="B41" s="18" t="s">
        <v>56</v>
      </c>
      <c r="C41" s="20">
        <v>0</v>
      </c>
      <c r="D41" s="20">
        <v>0</v>
      </c>
    </row>
    <row r="42" spans="1:4" s="15" customFormat="1" ht="11.25">
      <c r="A42" s="33" t="s">
        <v>57</v>
      </c>
      <c r="B42" s="18"/>
      <c r="C42" s="20"/>
      <c r="D42" s="20"/>
    </row>
    <row r="43" spans="1:4" s="15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497941473</v>
      </c>
      <c r="D44" s="17">
        <v>910813939</v>
      </c>
    </row>
    <row r="45" spans="1:4" s="15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15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>
        <v>0</v>
      </c>
      <c r="D48" s="17">
        <v>0</v>
      </c>
    </row>
    <row r="49" spans="1:4" s="15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>
        <v>0</v>
      </c>
      <c r="D51" s="17">
        <v>0</v>
      </c>
    </row>
    <row r="52" spans="1:4" ht="11.25">
      <c r="A52" s="34" t="s">
        <v>68</v>
      </c>
      <c r="B52" s="16" t="s">
        <v>69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>
        <v>0</v>
      </c>
      <c r="D54" s="17">
        <v>0</v>
      </c>
    </row>
    <row r="55" spans="1:4" ht="11.25">
      <c r="A55" s="34" t="s">
        <v>68</v>
      </c>
      <c r="B55" s="16" t="s">
        <v>71</v>
      </c>
      <c r="C55" s="17">
        <v>0</v>
      </c>
      <c r="D55" s="17">
        <v>0</v>
      </c>
    </row>
    <row r="56" spans="1:4" s="15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59680417</v>
      </c>
      <c r="D57" s="17">
        <v>101981499</v>
      </c>
    </row>
    <row r="58" spans="1:4" ht="11.25">
      <c r="A58" s="34" t="s">
        <v>68</v>
      </c>
      <c r="B58" s="16" t="s">
        <v>74</v>
      </c>
      <c r="C58" s="17">
        <v>0</v>
      </c>
      <c r="D58" s="17">
        <v>0</v>
      </c>
    </row>
    <row r="59" spans="1:4" s="15" customFormat="1" ht="11.25">
      <c r="A59" s="38" t="s">
        <v>75</v>
      </c>
      <c r="B59" s="18" t="s">
        <v>76</v>
      </c>
      <c r="C59" s="20">
        <v>0</v>
      </c>
      <c r="D59" s="21">
        <v>0</v>
      </c>
    </row>
    <row r="60" spans="1:4" s="15" customFormat="1" ht="23.25" thickBot="1">
      <c r="A60" s="39" t="s">
        <v>77</v>
      </c>
      <c r="B60" s="23" t="s">
        <v>78</v>
      </c>
      <c r="C60" s="24">
        <f>C44+C46+C48+C51-C52+C54-C55+C57-C58-C59</f>
        <v>557621890</v>
      </c>
      <c r="D60" s="25">
        <f>D44+D46+D48+D51-D52+D54-D55+D57-D58-D59</f>
        <v>1012795438</v>
      </c>
    </row>
  </sheetData>
  <sheetProtection selectLockedCells="1"/>
  <mergeCells count="7">
    <mergeCell ref="A1:A3"/>
    <mergeCell ref="B1:D1"/>
    <mergeCell ref="B2:D2"/>
    <mergeCell ref="B4:B5"/>
    <mergeCell ref="A4:A5"/>
    <mergeCell ref="B3:D3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7" sqref="G17"/>
    </sheetView>
  </sheetViews>
  <sheetFormatPr defaultColWidth="9.140625" defaultRowHeight="12.75"/>
  <cols>
    <col min="1" max="1" width="37.00390625" style="5" customWidth="1"/>
    <col min="2" max="2" width="6.00390625" style="5" customWidth="1"/>
    <col min="3" max="3" width="13.57421875" style="5" customWidth="1"/>
    <col min="4" max="4" width="14.421875" style="5" customWidth="1"/>
    <col min="5" max="16384" width="9.140625" style="5" customWidth="1"/>
  </cols>
  <sheetData>
    <row r="1" spans="1:4" ht="29.25" customHeight="1">
      <c r="A1" s="51" t="s">
        <v>0</v>
      </c>
      <c r="B1" s="54" t="s">
        <v>259</v>
      </c>
      <c r="C1" s="54"/>
      <c r="D1" s="54"/>
    </row>
    <row r="2" spans="1:4" ht="10.5" customHeight="1">
      <c r="A2" s="51"/>
      <c r="B2" s="56" t="s">
        <v>239</v>
      </c>
      <c r="C2" s="56"/>
      <c r="D2" s="56"/>
    </row>
    <row r="3" spans="1:4" ht="10.5" customHeight="1">
      <c r="A3" s="51"/>
      <c r="B3" s="53" t="s">
        <v>235</v>
      </c>
      <c r="C3" s="53"/>
      <c r="D3" s="53"/>
    </row>
    <row r="4" spans="1:4" ht="1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4" customFormat="1" ht="11.25">
      <c r="A7" s="31" t="s">
        <v>82</v>
      </c>
      <c r="B7" s="18"/>
      <c r="C7" s="26"/>
      <c r="D7" s="26"/>
    </row>
    <row r="8" spans="1:4" s="4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7075441</v>
      </c>
      <c r="D9" s="17">
        <v>22673402</v>
      </c>
    </row>
    <row r="10" spans="1:4" ht="11.25">
      <c r="A10" s="32" t="s">
        <v>9</v>
      </c>
      <c r="B10" s="16" t="s">
        <v>10</v>
      </c>
      <c r="C10" s="17">
        <v>92922131</v>
      </c>
      <c r="D10" s="17">
        <v>182676878</v>
      </c>
    </row>
    <row r="11" spans="1:4" s="4" customFormat="1" ht="11.25">
      <c r="A11" s="31" t="s">
        <v>88</v>
      </c>
      <c r="B11" s="18" t="s">
        <v>11</v>
      </c>
      <c r="C11" s="22">
        <f>C9+C10</f>
        <v>99997572</v>
      </c>
      <c r="D11" s="22">
        <f>D9+D10</f>
        <v>205350280</v>
      </c>
    </row>
    <row r="12" spans="1:4" s="4" customFormat="1" ht="11.25">
      <c r="A12" s="31" t="s">
        <v>12</v>
      </c>
      <c r="B12" s="18"/>
      <c r="C12" s="20"/>
      <c r="D12" s="20"/>
    </row>
    <row r="13" spans="1:4" s="4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6015267</v>
      </c>
    </row>
    <row r="19" spans="1:4" s="4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6015267</v>
      </c>
    </row>
    <row r="20" spans="1:4" s="4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1819670</v>
      </c>
      <c r="D21" s="17">
        <v>31784355</v>
      </c>
    </row>
    <row r="22" spans="1:4" s="4" customFormat="1" ht="22.5">
      <c r="A22" s="31" t="s">
        <v>27</v>
      </c>
      <c r="B22" s="18" t="s">
        <v>28</v>
      </c>
      <c r="C22" s="20">
        <v>376</v>
      </c>
      <c r="D22" s="20">
        <v>157979</v>
      </c>
    </row>
    <row r="23" spans="1:4" s="4" customFormat="1" ht="11.25">
      <c r="A23" s="33" t="s">
        <v>84</v>
      </c>
      <c r="B23" s="18" t="s">
        <v>29</v>
      </c>
      <c r="C23" s="22">
        <f>C19+C21+C22</f>
        <v>1820046</v>
      </c>
      <c r="D23" s="22">
        <f>D19+D21+D22</f>
        <v>37957601</v>
      </c>
    </row>
    <row r="24" spans="1:4" s="4" customFormat="1" ht="11.25">
      <c r="A24" s="33" t="s">
        <v>83</v>
      </c>
      <c r="B24" s="18" t="s">
        <v>30</v>
      </c>
      <c r="C24" s="20">
        <v>0</v>
      </c>
      <c r="D24" s="20">
        <v>0</v>
      </c>
    </row>
    <row r="25" spans="1:4" s="4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79084</v>
      </c>
      <c r="D27" s="17">
        <v>137969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0</v>
      </c>
    </row>
    <row r="30" spans="1:4" ht="11.25">
      <c r="A30" s="34" t="s">
        <v>38</v>
      </c>
      <c r="B30" s="16" t="s">
        <v>39</v>
      </c>
      <c r="C30" s="17">
        <v>186</v>
      </c>
      <c r="D30" s="17">
        <v>21311387</v>
      </c>
    </row>
    <row r="31" spans="1:4" s="4" customFormat="1" ht="11.25">
      <c r="A31" s="33" t="s">
        <v>85</v>
      </c>
      <c r="B31" s="18" t="s">
        <v>40</v>
      </c>
      <c r="C31" s="22">
        <f>SUM(C26:C30)</f>
        <v>79270</v>
      </c>
      <c r="D31" s="22">
        <f>SUM(D26:D30)</f>
        <v>21449356</v>
      </c>
    </row>
    <row r="32" spans="1:4" s="4" customFormat="1" ht="22.5">
      <c r="A32" s="33" t="s">
        <v>41</v>
      </c>
      <c r="B32" s="18" t="s">
        <v>42</v>
      </c>
      <c r="C32" s="22">
        <f>C23+C24-C31-C41</f>
        <v>1740776</v>
      </c>
      <c r="D32" s="22">
        <f>D23+D24-D31-D41</f>
        <v>16508245</v>
      </c>
    </row>
    <row r="33" spans="1:4" s="4" customFormat="1" ht="22.5">
      <c r="A33" s="33" t="s">
        <v>43</v>
      </c>
      <c r="B33" s="18" t="s">
        <v>44</v>
      </c>
      <c r="C33" s="22">
        <f>C11+C32</f>
        <v>101738348</v>
      </c>
      <c r="D33" s="22">
        <f>D11+D32</f>
        <v>221858525</v>
      </c>
    </row>
    <row r="34" spans="1:4" s="4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 t="s">
        <v>51</v>
      </c>
      <c r="C38" s="17">
        <v>0</v>
      </c>
      <c r="D38" s="17">
        <v>0</v>
      </c>
    </row>
    <row r="39" spans="1:4" ht="22.5">
      <c r="A39" s="34" t="s">
        <v>52</v>
      </c>
      <c r="B39" s="16" t="s">
        <v>53</v>
      </c>
      <c r="C39" s="17">
        <v>0</v>
      </c>
      <c r="D39" s="17">
        <v>0</v>
      </c>
    </row>
    <row r="40" spans="1:4" s="4" customFormat="1" ht="11.25">
      <c r="A40" s="33" t="s">
        <v>86</v>
      </c>
      <c r="B40" s="18" t="s">
        <v>54</v>
      </c>
      <c r="C40" s="22"/>
      <c r="D40" s="22"/>
    </row>
    <row r="41" spans="1:4" s="4" customFormat="1" ht="11.25">
      <c r="A41" s="33" t="s">
        <v>55</v>
      </c>
      <c r="B41" s="18" t="s">
        <v>56</v>
      </c>
      <c r="C41" s="20">
        <v>0</v>
      </c>
      <c r="D41" s="20">
        <v>0</v>
      </c>
    </row>
    <row r="42" spans="1:4" s="4" customFormat="1" ht="11.25">
      <c r="A42" s="33" t="s">
        <v>57</v>
      </c>
      <c r="B42" s="18"/>
      <c r="C42" s="20"/>
      <c r="D42" s="20"/>
    </row>
    <row r="43" spans="1:4" s="4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92684619</v>
      </c>
      <c r="D44" s="17">
        <v>199919709</v>
      </c>
    </row>
    <row r="45" spans="1:4" s="4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4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>
        <v>0</v>
      </c>
      <c r="D48" s="17">
        <v>0</v>
      </c>
    </row>
    <row r="49" spans="1:4" s="4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>
        <v>0</v>
      </c>
      <c r="D51" s="17">
        <v>0</v>
      </c>
    </row>
    <row r="52" spans="1:4" ht="11.25">
      <c r="A52" s="34" t="s">
        <v>68</v>
      </c>
      <c r="B52" s="16" t="s">
        <v>69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>
        <v>0</v>
      </c>
      <c r="D54" s="17">
        <v>0</v>
      </c>
    </row>
    <row r="55" spans="1:4" ht="11.25">
      <c r="A55" s="34" t="s">
        <v>68</v>
      </c>
      <c r="B55" s="16" t="s">
        <v>71</v>
      </c>
      <c r="C55" s="17">
        <v>0</v>
      </c>
      <c r="D55" s="17">
        <v>0</v>
      </c>
    </row>
    <row r="56" spans="1:4" s="4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9053729</v>
      </c>
      <c r="D57" s="17">
        <v>21938816</v>
      </c>
    </row>
    <row r="58" spans="1:4" ht="11.25">
      <c r="A58" s="34" t="s">
        <v>68</v>
      </c>
      <c r="B58" s="16" t="s">
        <v>74</v>
      </c>
      <c r="C58" s="17">
        <v>0</v>
      </c>
      <c r="D58" s="17">
        <v>0</v>
      </c>
    </row>
    <row r="59" spans="1:4" s="4" customFormat="1" ht="11.25">
      <c r="A59" s="33" t="s">
        <v>75</v>
      </c>
      <c r="B59" s="18" t="s">
        <v>76</v>
      </c>
      <c r="C59" s="20">
        <v>0</v>
      </c>
      <c r="D59" s="20">
        <v>0</v>
      </c>
    </row>
    <row r="60" spans="1:4" s="4" customFormat="1" ht="22.5">
      <c r="A60" s="33" t="s">
        <v>77</v>
      </c>
      <c r="B60" s="18" t="s">
        <v>78</v>
      </c>
      <c r="C60" s="22">
        <f>C44+C46+C48+C51-C52+C54-C55+C57-C58-C59</f>
        <v>101738348</v>
      </c>
      <c r="D60" s="22">
        <f>D44+D46+D48+D51-D52+D54-D55+D57-D58-D59</f>
        <v>221858525</v>
      </c>
    </row>
  </sheetData>
  <sheetProtection selectLockedCells="1"/>
  <mergeCells count="7">
    <mergeCell ref="B3:D3"/>
    <mergeCell ref="A1:A3"/>
    <mergeCell ref="B1:D1"/>
    <mergeCell ref="B2:D2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0" sqref="I10"/>
    </sheetView>
  </sheetViews>
  <sheetFormatPr defaultColWidth="9.140625" defaultRowHeight="12.75"/>
  <cols>
    <col min="1" max="1" width="37.00390625" style="14" customWidth="1"/>
    <col min="2" max="2" width="5.8515625" style="14" customWidth="1"/>
    <col min="3" max="3" width="13.00390625" style="14" customWidth="1"/>
    <col min="4" max="4" width="13.28125" style="14" customWidth="1"/>
    <col min="5" max="16384" width="9.140625" style="14" customWidth="1"/>
  </cols>
  <sheetData>
    <row r="1" spans="1:4" ht="18.75" customHeight="1">
      <c r="A1" s="51" t="s">
        <v>0</v>
      </c>
      <c r="B1" s="55" t="s">
        <v>245</v>
      </c>
      <c r="C1" s="55"/>
      <c r="D1" s="55"/>
    </row>
    <row r="2" spans="1:4" ht="10.5" customHeight="1">
      <c r="A2" s="51"/>
      <c r="B2" s="53" t="s">
        <v>246</v>
      </c>
      <c r="C2" s="53"/>
      <c r="D2" s="53"/>
    </row>
    <row r="3" spans="1:4" ht="10.5" customHeight="1">
      <c r="A3" s="51"/>
      <c r="B3" s="53" t="s">
        <v>235</v>
      </c>
      <c r="C3" s="53"/>
      <c r="D3" s="53"/>
    </row>
    <row r="4" spans="1:4" ht="24.7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456977</v>
      </c>
      <c r="D9" s="17">
        <v>0</v>
      </c>
    </row>
    <row r="10" spans="1:4" ht="11.25">
      <c r="A10" s="32" t="s">
        <v>9</v>
      </c>
      <c r="B10" s="16" t="s">
        <v>10</v>
      </c>
      <c r="C10" s="17">
        <v>0</v>
      </c>
      <c r="D10" s="17">
        <v>0</v>
      </c>
    </row>
    <row r="11" spans="1:4" s="15" customFormat="1" ht="11.25">
      <c r="A11" s="31" t="s">
        <v>88</v>
      </c>
      <c r="B11" s="18" t="s">
        <v>11</v>
      </c>
      <c r="C11" s="22">
        <f>C9+C10</f>
        <v>456977</v>
      </c>
      <c r="D11" s="22">
        <f>D9+D10</f>
        <v>0</v>
      </c>
    </row>
    <row r="12" spans="1:4" s="15" customFormat="1" ht="11.25">
      <c r="A12" s="31" t="s">
        <v>12</v>
      </c>
      <c r="B12" s="18"/>
      <c r="C12" s="20"/>
      <c r="D12" s="20"/>
    </row>
    <row r="13" spans="1:4" s="15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0</v>
      </c>
    </row>
    <row r="19" spans="1:4" s="15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0</v>
      </c>
    </row>
    <row r="20" spans="1:4" s="15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57349006</v>
      </c>
      <c r="D21" s="17">
        <v>107548423</v>
      </c>
    </row>
    <row r="22" spans="1:4" s="15" customFormat="1" ht="22.5">
      <c r="A22" s="31" t="s">
        <v>27</v>
      </c>
      <c r="B22" s="18" t="s">
        <v>28</v>
      </c>
      <c r="C22" s="20">
        <v>25</v>
      </c>
      <c r="D22" s="20">
        <v>2436</v>
      </c>
    </row>
    <row r="23" spans="1:4" s="15" customFormat="1" ht="11.25">
      <c r="A23" s="33" t="s">
        <v>84</v>
      </c>
      <c r="B23" s="18" t="s">
        <v>29</v>
      </c>
      <c r="C23" s="22">
        <f>C19+C21+C22</f>
        <v>57349031</v>
      </c>
      <c r="D23" s="22">
        <f>D19+D21+D22</f>
        <v>107550859</v>
      </c>
    </row>
    <row r="24" spans="1:4" s="15" customFormat="1" ht="11.25">
      <c r="A24" s="33" t="s">
        <v>83</v>
      </c>
      <c r="B24" s="18" t="s">
        <v>30</v>
      </c>
      <c r="C24" s="20">
        <v>0</v>
      </c>
      <c r="D24" s="20">
        <v>0</v>
      </c>
    </row>
    <row r="25" spans="1:4" s="15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25740</v>
      </c>
      <c r="D27" s="17">
        <v>25740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0</v>
      </c>
    </row>
    <row r="30" spans="1:4" ht="11.25">
      <c r="A30" s="34" t="s">
        <v>38</v>
      </c>
      <c r="B30" s="16" t="s">
        <v>39</v>
      </c>
      <c r="C30" s="17">
        <v>27887</v>
      </c>
      <c r="D30" s="17">
        <v>107455</v>
      </c>
    </row>
    <row r="31" spans="1:4" s="15" customFormat="1" ht="11.25">
      <c r="A31" s="33" t="s">
        <v>85</v>
      </c>
      <c r="B31" s="18" t="s">
        <v>40</v>
      </c>
      <c r="C31" s="22">
        <f>SUM(C26:C30)</f>
        <v>53627</v>
      </c>
      <c r="D31" s="22">
        <f>SUM(D26:D30)</f>
        <v>133195</v>
      </c>
    </row>
    <row r="32" spans="1:4" s="15" customFormat="1" ht="22.5">
      <c r="A32" s="33" t="s">
        <v>41</v>
      </c>
      <c r="B32" s="18" t="s">
        <v>42</v>
      </c>
      <c r="C32" s="22">
        <f>C23+C24-C31-C41</f>
        <v>57295404</v>
      </c>
      <c r="D32" s="22">
        <f>D23+D24-D31-D41</f>
        <v>107417664</v>
      </c>
    </row>
    <row r="33" spans="1:4" s="15" customFormat="1" ht="22.5">
      <c r="A33" s="33" t="s">
        <v>43</v>
      </c>
      <c r="B33" s="18" t="s">
        <v>44</v>
      </c>
      <c r="C33" s="22">
        <f>C11+C32</f>
        <v>57752381</v>
      </c>
      <c r="D33" s="22">
        <f>D11+D32</f>
        <v>107417664</v>
      </c>
    </row>
    <row r="34" spans="1:4" s="15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 t="s">
        <v>51</v>
      </c>
      <c r="C38" s="17">
        <v>0</v>
      </c>
      <c r="D38" s="17">
        <v>0</v>
      </c>
    </row>
    <row r="39" spans="1:4" ht="22.5">
      <c r="A39" s="34" t="s">
        <v>52</v>
      </c>
      <c r="B39" s="16" t="s">
        <v>53</v>
      </c>
      <c r="C39" s="17">
        <v>0</v>
      </c>
      <c r="D39" s="17">
        <v>0</v>
      </c>
    </row>
    <row r="40" spans="1:4" s="15" customFormat="1" ht="11.25">
      <c r="A40" s="33" t="s">
        <v>86</v>
      </c>
      <c r="B40" s="18" t="s">
        <v>54</v>
      </c>
      <c r="C40" s="22">
        <f>SUM(C35:C39)</f>
        <v>0</v>
      </c>
      <c r="D40" s="22">
        <f>SUM(D35:D39)</f>
        <v>0</v>
      </c>
    </row>
    <row r="41" spans="1:4" s="15" customFormat="1" ht="11.25">
      <c r="A41" s="33" t="s">
        <v>55</v>
      </c>
      <c r="B41" s="18" t="s">
        <v>56</v>
      </c>
      <c r="C41" s="20">
        <v>0</v>
      </c>
      <c r="D41" s="20">
        <v>0</v>
      </c>
    </row>
    <row r="42" spans="1:4" s="15" customFormat="1" ht="11.25">
      <c r="A42" s="33" t="s">
        <v>57</v>
      </c>
      <c r="B42" s="18"/>
      <c r="C42" s="20"/>
      <c r="D42" s="20"/>
    </row>
    <row r="43" spans="1:4" s="15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52216904</v>
      </c>
      <c r="D44" s="17">
        <v>92958508</v>
      </c>
    </row>
    <row r="45" spans="1:4" s="15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15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>
        <v>0</v>
      </c>
      <c r="D48" s="17">
        <v>0</v>
      </c>
    </row>
    <row r="49" spans="1:4" s="15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>
        <v>353999</v>
      </c>
      <c r="D51" s="17">
        <v>5535477</v>
      </c>
    </row>
    <row r="52" spans="1:4" ht="11.25">
      <c r="A52" s="34" t="s">
        <v>68</v>
      </c>
      <c r="B52" s="16" t="s">
        <v>69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>
        <v>0</v>
      </c>
      <c r="D54" s="17">
        <v>0</v>
      </c>
    </row>
    <row r="55" spans="1:4" ht="11.25">
      <c r="A55" s="34" t="s">
        <v>68</v>
      </c>
      <c r="B55" s="16" t="s">
        <v>71</v>
      </c>
      <c r="C55" s="17">
        <v>0</v>
      </c>
      <c r="D55" s="17">
        <v>0</v>
      </c>
    </row>
    <row r="56" spans="1:4" s="15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5181478</v>
      </c>
      <c r="D57" s="17">
        <v>8923678</v>
      </c>
    </row>
    <row r="58" spans="1:4" ht="11.25">
      <c r="A58" s="34" t="s">
        <v>68</v>
      </c>
      <c r="B58" s="16" t="s">
        <v>74</v>
      </c>
      <c r="C58" s="17">
        <v>0</v>
      </c>
      <c r="D58" s="17">
        <v>0</v>
      </c>
    </row>
    <row r="59" spans="1:4" s="15" customFormat="1" ht="11.25">
      <c r="A59" s="33" t="s">
        <v>75</v>
      </c>
      <c r="B59" s="18" t="s">
        <v>76</v>
      </c>
      <c r="C59" s="20">
        <v>0</v>
      </c>
      <c r="D59" s="20">
        <v>0</v>
      </c>
    </row>
    <row r="60" spans="1:4" s="15" customFormat="1" ht="22.5">
      <c r="A60" s="33" t="s">
        <v>77</v>
      </c>
      <c r="B60" s="18" t="s">
        <v>78</v>
      </c>
      <c r="C60" s="22">
        <f>C44+C46+C48+C51-C52+C54-C55+C57-C58-C59</f>
        <v>57752381</v>
      </c>
      <c r="D60" s="22">
        <f>D44+D46+D48+D51-D52+D54-D55+D57-D58-D59</f>
        <v>107417663</v>
      </c>
    </row>
  </sheetData>
  <sheetProtection selectLockedCells="1"/>
  <mergeCells count="7">
    <mergeCell ref="B3:D3"/>
    <mergeCell ref="A1:A3"/>
    <mergeCell ref="B1:D1"/>
    <mergeCell ref="B2:D2"/>
    <mergeCell ref="A4:A5"/>
    <mergeCell ref="B4:B5"/>
    <mergeCell ref="C4:D4"/>
  </mergeCells>
  <dataValidations count="11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list" allowBlank="1" showInputMessage="1" showErrorMessage="1" sqref="B2">
      <formula1>JUDET</formula1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4" sqref="F34"/>
    </sheetView>
  </sheetViews>
  <sheetFormatPr defaultColWidth="9.140625" defaultRowHeight="12.75"/>
  <cols>
    <col min="1" max="1" width="37.00390625" style="5" customWidth="1"/>
    <col min="2" max="2" width="5.57421875" style="5" customWidth="1"/>
    <col min="3" max="3" width="13.7109375" style="5" customWidth="1"/>
    <col min="4" max="4" width="15.140625" style="5" customWidth="1"/>
    <col min="5" max="16384" width="9.140625" style="5" customWidth="1"/>
  </cols>
  <sheetData>
    <row r="1" spans="1:4" ht="18.75" customHeight="1">
      <c r="A1" s="51" t="s">
        <v>0</v>
      </c>
      <c r="B1" s="52" t="s">
        <v>247</v>
      </c>
      <c r="C1" s="52"/>
      <c r="D1" s="52"/>
    </row>
    <row r="2" spans="1:4" ht="22.5" customHeight="1">
      <c r="A2" s="51"/>
      <c r="B2" s="52" t="s">
        <v>248</v>
      </c>
      <c r="C2" s="52"/>
      <c r="D2" s="52"/>
    </row>
    <row r="3" spans="1:4" ht="10.5" customHeight="1">
      <c r="A3" s="51"/>
      <c r="B3" s="53" t="s">
        <v>235</v>
      </c>
      <c r="C3" s="53"/>
      <c r="D3" s="53"/>
    </row>
    <row r="4" spans="1:4" ht="14.2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4" customFormat="1" ht="11.25">
      <c r="A7" s="31" t="s">
        <v>82</v>
      </c>
      <c r="B7" s="18"/>
      <c r="C7" s="26"/>
      <c r="D7" s="26"/>
    </row>
    <row r="8" spans="1:4" s="4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/>
      <c r="D9" s="17"/>
    </row>
    <row r="10" spans="1:4" ht="11.25">
      <c r="A10" s="32" t="s">
        <v>9</v>
      </c>
      <c r="B10" s="16" t="s">
        <v>10</v>
      </c>
      <c r="C10" s="17"/>
      <c r="D10" s="17"/>
    </row>
    <row r="11" spans="1:4" s="4" customFormat="1" ht="11.25">
      <c r="A11" s="31" t="s">
        <v>88</v>
      </c>
      <c r="B11" s="18" t="s">
        <v>11</v>
      </c>
      <c r="C11" s="22">
        <f>C9+C10</f>
        <v>0</v>
      </c>
      <c r="D11" s="22">
        <f>D9+D10</f>
        <v>0</v>
      </c>
    </row>
    <row r="12" spans="1:4" s="4" customFormat="1" ht="11.25">
      <c r="A12" s="31" t="s">
        <v>12</v>
      </c>
      <c r="B12" s="18"/>
      <c r="C12" s="20"/>
      <c r="D12" s="20"/>
    </row>
    <row r="13" spans="1:4" s="4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/>
      <c r="D14" s="17"/>
    </row>
    <row r="15" spans="1:4" ht="11.25">
      <c r="A15" s="32" t="s">
        <v>16</v>
      </c>
      <c r="B15" s="16" t="s">
        <v>17</v>
      </c>
      <c r="C15" s="17"/>
      <c r="D15" s="17"/>
    </row>
    <row r="16" spans="1:4" ht="11.25">
      <c r="A16" s="32" t="s">
        <v>90</v>
      </c>
      <c r="B16" s="16" t="s">
        <v>18</v>
      </c>
      <c r="C16" s="17"/>
      <c r="D16" s="17"/>
    </row>
    <row r="17" spans="1:4" ht="11.25">
      <c r="A17" s="32" t="s">
        <v>19</v>
      </c>
      <c r="B17" s="16" t="s">
        <v>20</v>
      </c>
      <c r="C17" s="17"/>
      <c r="D17" s="17"/>
    </row>
    <row r="18" spans="1:4" ht="11.25">
      <c r="A18" s="32" t="s">
        <v>21</v>
      </c>
      <c r="B18" s="16" t="s">
        <v>22</v>
      </c>
      <c r="C18" s="17"/>
      <c r="D18" s="17">
        <v>1859708</v>
      </c>
    </row>
    <row r="19" spans="1:4" s="4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1859708</v>
      </c>
    </row>
    <row r="20" spans="1:4" s="4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127142379</v>
      </c>
      <c r="D21" s="17">
        <v>235768708</v>
      </c>
    </row>
    <row r="22" spans="1:4" s="4" customFormat="1" ht="22.5">
      <c r="A22" s="31" t="s">
        <v>27</v>
      </c>
      <c r="B22" s="18" t="s">
        <v>28</v>
      </c>
      <c r="C22" s="20">
        <v>12447</v>
      </c>
      <c r="D22" s="20">
        <v>22364</v>
      </c>
    </row>
    <row r="23" spans="1:4" s="4" customFormat="1" ht="11.25">
      <c r="A23" s="33" t="s">
        <v>84</v>
      </c>
      <c r="B23" s="18" t="s">
        <v>29</v>
      </c>
      <c r="C23" s="22">
        <f>C19+C21+C22</f>
        <v>127154826</v>
      </c>
      <c r="D23" s="22">
        <f>D19+D21+D22</f>
        <v>237650780</v>
      </c>
    </row>
    <row r="24" spans="1:4" s="4" customFormat="1" ht="11.25">
      <c r="A24" s="33" t="s">
        <v>83</v>
      </c>
      <c r="B24" s="18" t="s">
        <v>30</v>
      </c>
      <c r="C24" s="20"/>
      <c r="D24" s="20"/>
    </row>
    <row r="25" spans="1:4" s="4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/>
      <c r="D26" s="17"/>
    </row>
    <row r="27" spans="1:4" ht="11.25">
      <c r="A27" s="34" t="s">
        <v>33</v>
      </c>
      <c r="B27" s="16" t="s">
        <v>34</v>
      </c>
      <c r="C27" s="17">
        <v>17055</v>
      </c>
      <c r="D27" s="17">
        <v>158642</v>
      </c>
    </row>
    <row r="28" spans="1:4" ht="11.25">
      <c r="A28" s="34" t="s">
        <v>35</v>
      </c>
      <c r="B28" s="16" t="s">
        <v>36</v>
      </c>
      <c r="C28" s="17"/>
      <c r="D28" s="17"/>
    </row>
    <row r="29" spans="1:4" ht="22.5">
      <c r="A29" s="34" t="s">
        <v>255</v>
      </c>
      <c r="B29" s="16" t="s">
        <v>37</v>
      </c>
      <c r="C29" s="17"/>
      <c r="D29" s="17"/>
    </row>
    <row r="30" spans="1:4" ht="11.25">
      <c r="A30" s="34" t="s">
        <v>38</v>
      </c>
      <c r="B30" s="16" t="s">
        <v>39</v>
      </c>
      <c r="C30" s="17"/>
      <c r="D30" s="17"/>
    </row>
    <row r="31" spans="1:4" s="4" customFormat="1" ht="11.25">
      <c r="A31" s="33" t="s">
        <v>85</v>
      </c>
      <c r="B31" s="18" t="s">
        <v>40</v>
      </c>
      <c r="C31" s="22">
        <f>SUM(C26:C30)</f>
        <v>17055</v>
      </c>
      <c r="D31" s="22">
        <f>SUM(D26:D30)</f>
        <v>158642</v>
      </c>
    </row>
    <row r="32" spans="1:4" s="4" customFormat="1" ht="22.5">
      <c r="A32" s="33" t="s">
        <v>41</v>
      </c>
      <c r="B32" s="18" t="s">
        <v>42</v>
      </c>
      <c r="C32" s="22">
        <f>C23+C24-C31-C41</f>
        <v>127137771</v>
      </c>
      <c r="D32" s="22">
        <f>D23+D24-D31-D41</f>
        <v>237492138</v>
      </c>
    </row>
    <row r="33" spans="1:4" s="4" customFormat="1" ht="22.5">
      <c r="A33" s="33" t="s">
        <v>43</v>
      </c>
      <c r="B33" s="18" t="s">
        <v>44</v>
      </c>
      <c r="C33" s="22">
        <f>C11+C32</f>
        <v>127137771</v>
      </c>
      <c r="D33" s="22">
        <f>D11+D32</f>
        <v>237492138</v>
      </c>
    </row>
    <row r="34" spans="1:4" s="4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/>
      <c r="D35" s="17"/>
    </row>
    <row r="36" spans="1:4" ht="11.25">
      <c r="A36" s="34" t="s">
        <v>33</v>
      </c>
      <c r="B36" s="16" t="s">
        <v>48</v>
      </c>
      <c r="C36" s="17"/>
      <c r="D36" s="17"/>
    </row>
    <row r="37" spans="1:4" ht="11.25">
      <c r="A37" s="34" t="s">
        <v>35</v>
      </c>
      <c r="B37" s="16" t="s">
        <v>49</v>
      </c>
      <c r="C37" s="17"/>
      <c r="D37" s="17"/>
    </row>
    <row r="38" spans="1:4" ht="22.5">
      <c r="A38" s="34" t="s">
        <v>50</v>
      </c>
      <c r="B38" s="16" t="s">
        <v>51</v>
      </c>
      <c r="C38" s="17"/>
      <c r="D38" s="17"/>
    </row>
    <row r="39" spans="1:4" ht="22.5">
      <c r="A39" s="34" t="s">
        <v>52</v>
      </c>
      <c r="B39" s="16" t="s">
        <v>53</v>
      </c>
      <c r="C39" s="17"/>
      <c r="D39" s="17"/>
    </row>
    <row r="40" spans="1:4" s="4" customFormat="1" ht="11.25">
      <c r="A40" s="33" t="s">
        <v>86</v>
      </c>
      <c r="B40" s="18" t="s">
        <v>54</v>
      </c>
      <c r="C40" s="22"/>
      <c r="D40" s="22"/>
    </row>
    <row r="41" spans="1:4" s="4" customFormat="1" ht="11.25">
      <c r="A41" s="33" t="s">
        <v>55</v>
      </c>
      <c r="B41" s="18" t="s">
        <v>56</v>
      </c>
      <c r="C41" s="20"/>
      <c r="D41" s="20"/>
    </row>
    <row r="42" spans="1:4" s="4" customFormat="1" ht="11.25">
      <c r="A42" s="33" t="s">
        <v>57</v>
      </c>
      <c r="B42" s="18"/>
      <c r="C42" s="20"/>
      <c r="D42" s="20"/>
    </row>
    <row r="43" spans="1:4" s="4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115166607</v>
      </c>
      <c r="D44" s="17">
        <v>214726392</v>
      </c>
    </row>
    <row r="45" spans="1:4" s="4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/>
      <c r="D46" s="17"/>
    </row>
    <row r="47" spans="1:4" s="4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/>
      <c r="D48" s="17"/>
    </row>
    <row r="49" spans="1:4" s="4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/>
      <c r="D51" s="17"/>
    </row>
    <row r="52" spans="1:4" ht="11.25">
      <c r="A52" s="34" t="s">
        <v>68</v>
      </c>
      <c r="B52" s="16" t="s">
        <v>69</v>
      </c>
      <c r="C52" s="17"/>
      <c r="D52" s="17"/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/>
      <c r="D54" s="17"/>
    </row>
    <row r="55" spans="1:4" ht="11.25">
      <c r="A55" s="34" t="s">
        <v>68</v>
      </c>
      <c r="B55" s="16" t="s">
        <v>71</v>
      </c>
      <c r="C55" s="17"/>
      <c r="D55" s="17"/>
    </row>
    <row r="56" spans="1:4" s="4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11971164</v>
      </c>
      <c r="D57" s="17">
        <v>22765746</v>
      </c>
    </row>
    <row r="58" spans="1:4" ht="11.25">
      <c r="A58" s="34" t="s">
        <v>68</v>
      </c>
      <c r="B58" s="16" t="s">
        <v>74</v>
      </c>
      <c r="C58" s="17"/>
      <c r="D58" s="17"/>
    </row>
    <row r="59" spans="1:4" s="4" customFormat="1" ht="11.25">
      <c r="A59" s="33" t="s">
        <v>75</v>
      </c>
      <c r="B59" s="18" t="s">
        <v>76</v>
      </c>
      <c r="C59" s="20"/>
      <c r="D59" s="20"/>
    </row>
    <row r="60" spans="1:4" s="4" customFormat="1" ht="22.5">
      <c r="A60" s="33" t="s">
        <v>77</v>
      </c>
      <c r="B60" s="18" t="s">
        <v>78</v>
      </c>
      <c r="C60" s="22">
        <f>C44+C46+C48+C51-C52+C54-C55+C57-C58-C59</f>
        <v>127137771</v>
      </c>
      <c r="D60" s="22">
        <f>D44+D46+D48+D51-D52+D54-D55+D57-D58-D59</f>
        <v>237492138</v>
      </c>
    </row>
  </sheetData>
  <sheetProtection selectLockedCells="1"/>
  <mergeCells count="7">
    <mergeCell ref="A1:A3"/>
    <mergeCell ref="B1:D1"/>
    <mergeCell ref="B2:D2"/>
    <mergeCell ref="B3:D3"/>
    <mergeCell ref="A4:A5"/>
    <mergeCell ref="B4:B5"/>
    <mergeCell ref="C4:D4"/>
  </mergeCells>
  <dataValidations count="11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allowBlank="1" showInputMessage="1" showErrorMessage="1" errorTitle="Eroare format data" error="Eroare format data" sqref="C48:D48"/>
    <dataValidation type="list" allowBlank="1" showInputMessage="1" showErrorMessage="1" sqref="B1:B2">
      <formula1>JUDET</formula1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7" sqref="I37"/>
    </sheetView>
  </sheetViews>
  <sheetFormatPr defaultColWidth="9.140625" defaultRowHeight="12.75"/>
  <cols>
    <col min="1" max="1" width="37.00390625" style="5" customWidth="1"/>
    <col min="2" max="2" width="6.7109375" style="5" customWidth="1"/>
    <col min="3" max="4" width="12.8515625" style="5" customWidth="1"/>
    <col min="5" max="16384" width="9.140625" style="5" customWidth="1"/>
  </cols>
  <sheetData>
    <row r="1" spans="1:4" ht="27" customHeight="1">
      <c r="A1" s="51" t="s">
        <v>0</v>
      </c>
      <c r="B1" s="55" t="s">
        <v>236</v>
      </c>
      <c r="C1" s="55"/>
      <c r="D1" s="55"/>
    </row>
    <row r="2" spans="1:4" ht="10.5" customHeight="1">
      <c r="A2" s="51"/>
      <c r="B2" s="56" t="s">
        <v>237</v>
      </c>
      <c r="C2" s="56"/>
      <c r="D2" s="56"/>
    </row>
    <row r="3" spans="1:4" ht="10.5" customHeight="1">
      <c r="A3" s="40"/>
      <c r="B3" s="53" t="s">
        <v>235</v>
      </c>
      <c r="C3" s="53"/>
      <c r="D3" s="53"/>
    </row>
    <row r="4" spans="1:4" ht="18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41">
        <v>40179</v>
      </c>
      <c r="D5" s="41" t="s">
        <v>238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4" customFormat="1" ht="11.25">
      <c r="A7" s="31" t="s">
        <v>82</v>
      </c>
      <c r="B7" s="18"/>
      <c r="C7" s="26"/>
      <c r="D7" s="26"/>
    </row>
    <row r="8" spans="1:4" s="4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17">
        <v>211708</v>
      </c>
      <c r="D9" s="17">
        <v>31513470</v>
      </c>
    </row>
    <row r="10" spans="1:4" ht="11.25">
      <c r="A10" s="32" t="s">
        <v>9</v>
      </c>
      <c r="B10" s="16" t="s">
        <v>10</v>
      </c>
      <c r="C10" s="17">
        <v>118334776</v>
      </c>
      <c r="D10" s="17">
        <v>175482493</v>
      </c>
    </row>
    <row r="11" spans="1:4" s="4" customFormat="1" ht="11.25">
      <c r="A11" s="31" t="s">
        <v>88</v>
      </c>
      <c r="B11" s="18" t="s">
        <v>11</v>
      </c>
      <c r="C11" s="22">
        <f>C9+C10</f>
        <v>118546484</v>
      </c>
      <c r="D11" s="22">
        <f>D9+D10</f>
        <v>206995963</v>
      </c>
    </row>
    <row r="12" spans="1:4" s="4" customFormat="1" ht="11.25">
      <c r="A12" s="31" t="s">
        <v>12</v>
      </c>
      <c r="B12" s="18"/>
      <c r="C12" s="20"/>
      <c r="D12" s="20"/>
    </row>
    <row r="13" spans="1:4" s="4" customFormat="1" ht="11.25">
      <c r="A13" s="31" t="s">
        <v>13</v>
      </c>
      <c r="B13" s="18"/>
      <c r="C13" s="20"/>
      <c r="D13" s="20"/>
    </row>
    <row r="14" spans="1:4" ht="11.25">
      <c r="A14" s="32" t="s">
        <v>14</v>
      </c>
      <c r="B14" s="16" t="s">
        <v>15</v>
      </c>
      <c r="C14" s="17">
        <v>0</v>
      </c>
      <c r="D14" s="17">
        <v>0</v>
      </c>
    </row>
    <row r="15" spans="1:4" ht="11.25">
      <c r="A15" s="32" t="s">
        <v>16</v>
      </c>
      <c r="B15" s="16" t="s">
        <v>17</v>
      </c>
      <c r="C15" s="17">
        <v>0</v>
      </c>
      <c r="D15" s="17">
        <v>0</v>
      </c>
    </row>
    <row r="16" spans="1:4" ht="11.25">
      <c r="A16" s="32" t="s">
        <v>90</v>
      </c>
      <c r="B16" s="16" t="s">
        <v>18</v>
      </c>
      <c r="C16" s="17">
        <v>0</v>
      </c>
      <c r="D16" s="17">
        <v>0</v>
      </c>
    </row>
    <row r="17" spans="1:4" ht="11.25">
      <c r="A17" s="32" t="s">
        <v>19</v>
      </c>
      <c r="B17" s="16" t="s">
        <v>20</v>
      </c>
      <c r="C17" s="17">
        <v>0</v>
      </c>
      <c r="D17" s="17">
        <v>0</v>
      </c>
    </row>
    <row r="18" spans="1:4" ht="11.25">
      <c r="A18" s="32" t="s">
        <v>21</v>
      </c>
      <c r="B18" s="16" t="s">
        <v>22</v>
      </c>
      <c r="C18" s="17">
        <v>0</v>
      </c>
      <c r="D18" s="17">
        <v>0</v>
      </c>
    </row>
    <row r="19" spans="1:4" s="4" customFormat="1" ht="11.25">
      <c r="A19" s="31" t="s">
        <v>89</v>
      </c>
      <c r="B19" s="19" t="s">
        <v>23</v>
      </c>
      <c r="C19" s="27">
        <f>C14+C15+C16+C17+C18</f>
        <v>0</v>
      </c>
      <c r="D19" s="27">
        <f>D14+D15+D16+D17+D18</f>
        <v>0</v>
      </c>
    </row>
    <row r="20" spans="1:4" s="4" customFormat="1" ht="11.25">
      <c r="A20" s="33" t="s">
        <v>24</v>
      </c>
      <c r="B20" s="18"/>
      <c r="C20" s="20"/>
      <c r="D20" s="20"/>
    </row>
    <row r="21" spans="1:4" ht="22.5">
      <c r="A21" s="34" t="s">
        <v>25</v>
      </c>
      <c r="B21" s="16" t="s">
        <v>26</v>
      </c>
      <c r="C21" s="17">
        <v>39861530</v>
      </c>
      <c r="D21" s="17">
        <v>78412054</v>
      </c>
    </row>
    <row r="22" spans="1:4" s="4" customFormat="1" ht="22.5">
      <c r="A22" s="31" t="s">
        <v>27</v>
      </c>
      <c r="B22" s="18" t="s">
        <v>28</v>
      </c>
      <c r="C22" s="20">
        <v>16232</v>
      </c>
      <c r="D22" s="20">
        <v>0</v>
      </c>
    </row>
    <row r="23" spans="1:4" s="4" customFormat="1" ht="11.25">
      <c r="A23" s="33" t="s">
        <v>84</v>
      </c>
      <c r="B23" s="18" t="s">
        <v>29</v>
      </c>
      <c r="C23" s="22">
        <f>C19+C21+C22</f>
        <v>39877762</v>
      </c>
      <c r="D23" s="22">
        <f>D19+D21+D22</f>
        <v>78412054</v>
      </c>
    </row>
    <row r="24" spans="1:4" s="4" customFormat="1" ht="11.25">
      <c r="A24" s="33" t="s">
        <v>83</v>
      </c>
      <c r="B24" s="18" t="s">
        <v>30</v>
      </c>
      <c r="C24" s="20">
        <v>0</v>
      </c>
      <c r="D24" s="20">
        <v>0</v>
      </c>
    </row>
    <row r="25" spans="1:4" s="4" customFormat="1" ht="22.5">
      <c r="A25" s="33" t="s">
        <v>80</v>
      </c>
      <c r="B25" s="18"/>
      <c r="C25" s="20"/>
      <c r="D25" s="20"/>
    </row>
    <row r="26" spans="1:4" ht="11.25">
      <c r="A26" s="34" t="s">
        <v>31</v>
      </c>
      <c r="B26" s="16" t="s">
        <v>32</v>
      </c>
      <c r="C26" s="17">
        <v>0</v>
      </c>
      <c r="D26" s="17">
        <v>0</v>
      </c>
    </row>
    <row r="27" spans="1:4" ht="11.25">
      <c r="A27" s="34" t="s">
        <v>33</v>
      </c>
      <c r="B27" s="16" t="s">
        <v>34</v>
      </c>
      <c r="C27" s="17">
        <v>4216</v>
      </c>
      <c r="D27" s="17">
        <v>4230</v>
      </c>
    </row>
    <row r="28" spans="1:4" ht="11.25">
      <c r="A28" s="34" t="s">
        <v>35</v>
      </c>
      <c r="B28" s="16" t="s">
        <v>36</v>
      </c>
      <c r="C28" s="17">
        <v>0</v>
      </c>
      <c r="D28" s="17">
        <v>0</v>
      </c>
    </row>
    <row r="29" spans="1:4" ht="22.5">
      <c r="A29" s="34" t="s">
        <v>255</v>
      </c>
      <c r="B29" s="16" t="s">
        <v>37</v>
      </c>
      <c r="C29" s="17">
        <v>0</v>
      </c>
      <c r="D29" s="17">
        <v>0</v>
      </c>
    </row>
    <row r="30" spans="1:4" ht="11.25">
      <c r="A30" s="34" t="s">
        <v>38</v>
      </c>
      <c r="B30" s="16" t="s">
        <v>39</v>
      </c>
      <c r="C30" s="17">
        <v>76559</v>
      </c>
      <c r="D30" s="17">
        <v>659668</v>
      </c>
    </row>
    <row r="31" spans="1:4" s="4" customFormat="1" ht="11.25">
      <c r="A31" s="33" t="s">
        <v>85</v>
      </c>
      <c r="B31" s="18" t="s">
        <v>40</v>
      </c>
      <c r="C31" s="22">
        <f>SUM(C26:C30)</f>
        <v>80775</v>
      </c>
      <c r="D31" s="22">
        <f>SUM(D26:D30)</f>
        <v>663898</v>
      </c>
    </row>
    <row r="32" spans="1:4" s="4" customFormat="1" ht="22.5">
      <c r="A32" s="33" t="s">
        <v>41</v>
      </c>
      <c r="B32" s="18" t="s">
        <v>42</v>
      </c>
      <c r="C32" s="22">
        <f>C23+C24-C31-C41</f>
        <v>39796987</v>
      </c>
      <c r="D32" s="22">
        <f>D23+D24-D31-D41</f>
        <v>77748156</v>
      </c>
    </row>
    <row r="33" spans="1:4" s="4" customFormat="1" ht="22.5">
      <c r="A33" s="33" t="s">
        <v>43</v>
      </c>
      <c r="B33" s="18" t="s">
        <v>44</v>
      </c>
      <c r="C33" s="22">
        <f>C11+C32</f>
        <v>158343471</v>
      </c>
      <c r="D33" s="22">
        <f>D11+D32</f>
        <v>284744119</v>
      </c>
    </row>
    <row r="34" spans="1:4" s="4" customFormat="1" ht="22.5">
      <c r="A34" s="33" t="s">
        <v>45</v>
      </c>
      <c r="B34" s="18"/>
      <c r="C34" s="20"/>
      <c r="D34" s="20"/>
    </row>
    <row r="35" spans="1:4" ht="11.25">
      <c r="A35" s="34" t="s">
        <v>46</v>
      </c>
      <c r="B35" s="16" t="s">
        <v>47</v>
      </c>
      <c r="C35" s="17">
        <v>0</v>
      </c>
      <c r="D35" s="17">
        <v>0</v>
      </c>
    </row>
    <row r="36" spans="1:4" ht="11.25">
      <c r="A36" s="34" t="s">
        <v>33</v>
      </c>
      <c r="B36" s="16" t="s">
        <v>48</v>
      </c>
      <c r="C36" s="17">
        <v>0</v>
      </c>
      <c r="D36" s="17">
        <v>0</v>
      </c>
    </row>
    <row r="37" spans="1:4" ht="11.25">
      <c r="A37" s="34" t="s">
        <v>35</v>
      </c>
      <c r="B37" s="16" t="s">
        <v>49</v>
      </c>
      <c r="C37" s="17">
        <v>0</v>
      </c>
      <c r="D37" s="17">
        <v>0</v>
      </c>
    </row>
    <row r="38" spans="1:4" ht="22.5">
      <c r="A38" s="34" t="s">
        <v>50</v>
      </c>
      <c r="B38" s="16" t="s">
        <v>51</v>
      </c>
      <c r="C38" s="17">
        <v>0</v>
      </c>
      <c r="D38" s="17">
        <v>0</v>
      </c>
    </row>
    <row r="39" spans="1:4" ht="22.5">
      <c r="A39" s="34" t="s">
        <v>52</v>
      </c>
      <c r="B39" s="16" t="s">
        <v>53</v>
      </c>
      <c r="C39" s="17">
        <v>0</v>
      </c>
      <c r="D39" s="17">
        <v>0</v>
      </c>
    </row>
    <row r="40" spans="1:4" s="4" customFormat="1" ht="11.25">
      <c r="A40" s="33" t="s">
        <v>86</v>
      </c>
      <c r="B40" s="18" t="s">
        <v>54</v>
      </c>
      <c r="C40" s="22">
        <v>0</v>
      </c>
      <c r="D40" s="22">
        <v>0</v>
      </c>
    </row>
    <row r="41" spans="1:4" s="4" customFormat="1" ht="11.25">
      <c r="A41" s="33" t="s">
        <v>55</v>
      </c>
      <c r="B41" s="18" t="s">
        <v>56</v>
      </c>
      <c r="C41" s="20">
        <v>0</v>
      </c>
      <c r="D41" s="20">
        <v>0</v>
      </c>
    </row>
    <row r="42" spans="1:4" s="4" customFormat="1" ht="11.25">
      <c r="A42" s="33" t="s">
        <v>57</v>
      </c>
      <c r="B42" s="18"/>
      <c r="C42" s="20"/>
      <c r="D42" s="20"/>
    </row>
    <row r="43" spans="1:4" s="4" customFormat="1" ht="11.25">
      <c r="A43" s="33" t="s">
        <v>81</v>
      </c>
      <c r="B43" s="18"/>
      <c r="C43" s="20"/>
      <c r="D43" s="20"/>
    </row>
    <row r="44" spans="1:4" ht="11.25">
      <c r="A44" s="34" t="s">
        <v>232</v>
      </c>
      <c r="B44" s="16" t="s">
        <v>58</v>
      </c>
      <c r="C44" s="17">
        <v>140919871</v>
      </c>
      <c r="D44" s="17">
        <v>260946812</v>
      </c>
    </row>
    <row r="45" spans="1:4" s="4" customFormat="1" ht="11.25">
      <c r="A45" s="33" t="s">
        <v>59</v>
      </c>
      <c r="B45" s="18"/>
      <c r="C45" s="20"/>
      <c r="D45" s="20"/>
    </row>
    <row r="46" spans="1:4" ht="11.25">
      <c r="A46" s="34" t="s">
        <v>60</v>
      </c>
      <c r="B46" s="16" t="s">
        <v>61</v>
      </c>
      <c r="C46" s="17">
        <v>0</v>
      </c>
      <c r="D46" s="17">
        <v>0</v>
      </c>
    </row>
    <row r="47" spans="1:4" s="4" customFormat="1" ht="11.25">
      <c r="A47" s="33" t="s">
        <v>62</v>
      </c>
      <c r="B47" s="18"/>
      <c r="C47" s="20"/>
      <c r="D47" s="20"/>
    </row>
    <row r="48" spans="1:4" ht="22.5">
      <c r="A48" s="35" t="s">
        <v>63</v>
      </c>
      <c r="B48" s="16" t="s">
        <v>64</v>
      </c>
      <c r="C48" s="17">
        <v>0</v>
      </c>
      <c r="D48" s="17">
        <v>0</v>
      </c>
    </row>
    <row r="49" spans="1:4" s="4" customFormat="1" ht="11.25">
      <c r="A49" s="33" t="s">
        <v>65</v>
      </c>
      <c r="B49" s="18"/>
      <c r="C49" s="20"/>
      <c r="D49" s="20"/>
    </row>
    <row r="50" spans="1:4" ht="22.5">
      <c r="A50" s="34" t="s">
        <v>66</v>
      </c>
      <c r="B50" s="16"/>
      <c r="C50" s="17"/>
      <c r="D50" s="17"/>
    </row>
    <row r="51" spans="1:4" ht="11.25">
      <c r="A51" s="34" t="s">
        <v>256</v>
      </c>
      <c r="B51" s="16" t="s">
        <v>67</v>
      </c>
      <c r="C51" s="17">
        <v>1752701</v>
      </c>
      <c r="D51" s="17">
        <v>0</v>
      </c>
    </row>
    <row r="52" spans="1:4" ht="11.25">
      <c r="A52" s="34" t="s">
        <v>68</v>
      </c>
      <c r="B52" s="16" t="s">
        <v>69</v>
      </c>
      <c r="C52" s="17">
        <v>0</v>
      </c>
      <c r="D52" s="17">
        <v>0</v>
      </c>
    </row>
    <row r="53" spans="1:4" ht="22.5">
      <c r="A53" s="34" t="s">
        <v>257</v>
      </c>
      <c r="B53" s="28"/>
      <c r="C53" s="17"/>
      <c r="D53" s="17"/>
    </row>
    <row r="54" spans="1:4" ht="11.25">
      <c r="A54" s="34" t="s">
        <v>256</v>
      </c>
      <c r="B54" s="16" t="s">
        <v>70</v>
      </c>
      <c r="C54" s="17">
        <v>0</v>
      </c>
      <c r="D54" s="17">
        <v>0</v>
      </c>
    </row>
    <row r="55" spans="1:4" ht="11.25">
      <c r="A55" s="34" t="s">
        <v>68</v>
      </c>
      <c r="B55" s="16" t="s">
        <v>71</v>
      </c>
      <c r="C55" s="17">
        <v>0</v>
      </c>
      <c r="D55" s="17">
        <v>0</v>
      </c>
    </row>
    <row r="56" spans="1:4" s="4" customFormat="1" ht="22.5">
      <c r="A56" s="33" t="s">
        <v>72</v>
      </c>
      <c r="B56" s="18"/>
      <c r="C56" s="20"/>
      <c r="D56" s="20"/>
    </row>
    <row r="57" spans="1:4" ht="11.25">
      <c r="A57" s="34" t="s">
        <v>256</v>
      </c>
      <c r="B57" s="16" t="s">
        <v>73</v>
      </c>
      <c r="C57" s="17">
        <v>15670899</v>
      </c>
      <c r="D57" s="17">
        <v>23797307</v>
      </c>
    </row>
    <row r="58" spans="1:4" ht="11.25">
      <c r="A58" s="34" t="s">
        <v>68</v>
      </c>
      <c r="B58" s="16" t="s">
        <v>74</v>
      </c>
      <c r="C58" s="17">
        <v>0</v>
      </c>
      <c r="D58" s="17">
        <v>0</v>
      </c>
    </row>
    <row r="59" spans="1:4" s="4" customFormat="1" ht="11.25">
      <c r="A59" s="33" t="s">
        <v>75</v>
      </c>
      <c r="B59" s="18" t="s">
        <v>76</v>
      </c>
      <c r="C59" s="20">
        <v>0</v>
      </c>
      <c r="D59" s="20">
        <v>0</v>
      </c>
    </row>
    <row r="60" spans="1:4" s="4" customFormat="1" ht="22.5">
      <c r="A60" s="33" t="s">
        <v>77</v>
      </c>
      <c r="B60" s="18" t="s">
        <v>78</v>
      </c>
      <c r="C60" s="22">
        <f>C44+C46+C48+C51-C52+C54-C55+C57-C58-C59</f>
        <v>158343471</v>
      </c>
      <c r="D60" s="22">
        <f>D44+D46+D48+D51-D52+D54-D55+D57-D58-D59</f>
        <v>284744119</v>
      </c>
    </row>
  </sheetData>
  <sheetProtection selectLockedCells="1"/>
  <mergeCells count="7">
    <mergeCell ref="B1:D1"/>
    <mergeCell ref="A1:A2"/>
    <mergeCell ref="B2:D2"/>
    <mergeCell ref="A4:A5"/>
    <mergeCell ref="B4:B5"/>
    <mergeCell ref="C4:D4"/>
    <mergeCell ref="B3:D3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5" sqref="J25:K25"/>
    </sheetView>
  </sheetViews>
  <sheetFormatPr defaultColWidth="9.140625" defaultRowHeight="12.75"/>
  <cols>
    <col min="1" max="1" width="37.00390625" style="14" customWidth="1"/>
    <col min="2" max="2" width="6.57421875" style="14" customWidth="1"/>
    <col min="3" max="3" width="14.28125" style="14" bestFit="1" customWidth="1"/>
    <col min="4" max="4" width="15.7109375" style="14" bestFit="1" customWidth="1"/>
    <col min="5" max="16384" width="9.140625" style="14" customWidth="1"/>
  </cols>
  <sheetData>
    <row r="1" spans="1:4" ht="18.75" customHeight="1">
      <c r="A1" s="51" t="s">
        <v>0</v>
      </c>
      <c r="B1" s="55" t="s">
        <v>249</v>
      </c>
      <c r="C1" s="55"/>
      <c r="D1" s="55"/>
    </row>
    <row r="2" spans="1:4" ht="10.5" customHeight="1">
      <c r="A2" s="51"/>
      <c r="B2" s="56" t="s">
        <v>250</v>
      </c>
      <c r="C2" s="56"/>
      <c r="D2" s="56"/>
    </row>
    <row r="3" spans="1:4" ht="10.5" customHeight="1">
      <c r="A3" s="51"/>
      <c r="B3" s="53" t="s">
        <v>235</v>
      </c>
      <c r="C3" s="53"/>
      <c r="D3" s="53"/>
    </row>
    <row r="4" spans="1:4" ht="24.75" customHeight="1">
      <c r="A4" s="51" t="s">
        <v>1</v>
      </c>
      <c r="B4" s="51" t="s">
        <v>87</v>
      </c>
      <c r="C4" s="51" t="s">
        <v>2</v>
      </c>
      <c r="D4" s="51"/>
    </row>
    <row r="5" spans="1:4" ht="11.25" customHeight="1">
      <c r="A5" s="51"/>
      <c r="B5" s="51"/>
      <c r="C5" s="29">
        <v>40179</v>
      </c>
      <c r="D5" s="29">
        <v>40543</v>
      </c>
    </row>
    <row r="6" spans="1:4" ht="11.25">
      <c r="A6" s="30" t="s">
        <v>3</v>
      </c>
      <c r="B6" s="30" t="s">
        <v>79</v>
      </c>
      <c r="C6" s="30" t="s">
        <v>4</v>
      </c>
      <c r="D6" s="30" t="s">
        <v>5</v>
      </c>
    </row>
    <row r="7" spans="1:4" s="15" customFormat="1" ht="11.25">
      <c r="A7" s="31" t="s">
        <v>82</v>
      </c>
      <c r="B7" s="18"/>
      <c r="C7" s="26"/>
      <c r="D7" s="26"/>
    </row>
    <row r="8" spans="1:4" s="15" customFormat="1" ht="11.25">
      <c r="A8" s="31" t="s">
        <v>6</v>
      </c>
      <c r="B8" s="18"/>
      <c r="C8" s="26"/>
      <c r="D8" s="26"/>
    </row>
    <row r="9" spans="1:4" ht="11.25">
      <c r="A9" s="32" t="s">
        <v>7</v>
      </c>
      <c r="B9" s="16" t="s">
        <v>8</v>
      </c>
      <c r="C9" s="42">
        <v>133784736</v>
      </c>
      <c r="D9" s="42">
        <v>251022614</v>
      </c>
    </row>
    <row r="10" spans="1:4" ht="11.25">
      <c r="A10" s="32" t="s">
        <v>9</v>
      </c>
      <c r="B10" s="16" t="s">
        <v>10</v>
      </c>
      <c r="C10" s="42">
        <v>722589130</v>
      </c>
      <c r="D10" s="42">
        <v>1354889684</v>
      </c>
    </row>
    <row r="11" spans="1:4" s="15" customFormat="1" ht="11.25">
      <c r="A11" s="31" t="s">
        <v>88</v>
      </c>
      <c r="B11" s="18" t="s">
        <v>11</v>
      </c>
      <c r="C11" s="43">
        <f>C9+C10</f>
        <v>856373866</v>
      </c>
      <c r="D11" s="43">
        <f>D9+D10</f>
        <v>1605912298</v>
      </c>
    </row>
    <row r="12" spans="1:4" s="15" customFormat="1" ht="11.25">
      <c r="A12" s="31" t="s">
        <v>12</v>
      </c>
      <c r="B12" s="18"/>
      <c r="C12" s="44"/>
      <c r="D12" s="44"/>
    </row>
    <row r="13" spans="1:4" s="15" customFormat="1" ht="11.25">
      <c r="A13" s="31" t="s">
        <v>13</v>
      </c>
      <c r="B13" s="18"/>
      <c r="C13" s="44"/>
      <c r="D13" s="44"/>
    </row>
    <row r="14" spans="1:4" ht="11.25">
      <c r="A14" s="32" t="s">
        <v>14</v>
      </c>
      <c r="B14" s="16" t="s">
        <v>15</v>
      </c>
      <c r="C14" s="42">
        <v>0</v>
      </c>
      <c r="D14" s="42">
        <v>0</v>
      </c>
    </row>
    <row r="15" spans="1:4" ht="11.25">
      <c r="A15" s="32" t="s">
        <v>16</v>
      </c>
      <c r="B15" s="16" t="s">
        <v>17</v>
      </c>
      <c r="C15" s="42">
        <v>0</v>
      </c>
      <c r="D15" s="42">
        <v>0</v>
      </c>
    </row>
    <row r="16" spans="1:4" ht="11.25">
      <c r="A16" s="32" t="s">
        <v>90</v>
      </c>
      <c r="B16" s="16" t="s">
        <v>18</v>
      </c>
      <c r="C16" s="42">
        <v>0</v>
      </c>
      <c r="D16" s="42">
        <v>0</v>
      </c>
    </row>
    <row r="17" spans="1:4" ht="11.25">
      <c r="A17" s="32" t="s">
        <v>19</v>
      </c>
      <c r="B17" s="16" t="s">
        <v>20</v>
      </c>
      <c r="C17" s="42">
        <v>0</v>
      </c>
      <c r="D17" s="42">
        <v>120000</v>
      </c>
    </row>
    <row r="18" spans="1:4" ht="11.25">
      <c r="A18" s="32" t="s">
        <v>21</v>
      </c>
      <c r="B18" s="16" t="s">
        <v>22</v>
      </c>
      <c r="C18" s="42">
        <v>0</v>
      </c>
      <c r="D18" s="42">
        <v>0</v>
      </c>
    </row>
    <row r="19" spans="1:4" s="15" customFormat="1" ht="11.25">
      <c r="A19" s="31" t="s">
        <v>89</v>
      </c>
      <c r="B19" s="19" t="s">
        <v>23</v>
      </c>
      <c r="C19" s="45">
        <f>C14+C15+C16+C17+C18</f>
        <v>0</v>
      </c>
      <c r="D19" s="45">
        <f>D14+D15+D16+D17+D18</f>
        <v>120000</v>
      </c>
    </row>
    <row r="20" spans="1:4" s="15" customFormat="1" ht="11.25">
      <c r="A20" s="33" t="s">
        <v>24</v>
      </c>
      <c r="B20" s="18"/>
      <c r="C20" s="44"/>
      <c r="D20" s="44"/>
    </row>
    <row r="21" spans="1:4" ht="22.5">
      <c r="A21" s="34" t="s">
        <v>25</v>
      </c>
      <c r="B21" s="16" t="s">
        <v>26</v>
      </c>
      <c r="C21" s="42">
        <v>38911741</v>
      </c>
      <c r="D21" s="42">
        <v>91990793</v>
      </c>
    </row>
    <row r="22" spans="1:4" s="15" customFormat="1" ht="22.5">
      <c r="A22" s="31" t="s">
        <v>27</v>
      </c>
      <c r="B22" s="18" t="s">
        <v>28</v>
      </c>
      <c r="C22" s="44">
        <v>43171447</v>
      </c>
      <c r="D22" s="44">
        <v>622884</v>
      </c>
    </row>
    <row r="23" spans="1:4" s="15" customFormat="1" ht="11.25">
      <c r="A23" s="33" t="s">
        <v>84</v>
      </c>
      <c r="B23" s="18" t="s">
        <v>29</v>
      </c>
      <c r="C23" s="43">
        <f>C19+C21+C22</f>
        <v>82083188</v>
      </c>
      <c r="D23" s="43">
        <f>D19+D21+D22</f>
        <v>92733677</v>
      </c>
    </row>
    <row r="24" spans="1:4" s="15" customFormat="1" ht="11.25">
      <c r="A24" s="33" t="s">
        <v>83</v>
      </c>
      <c r="B24" s="18" t="s">
        <v>30</v>
      </c>
      <c r="C24" s="44"/>
      <c r="D24" s="44"/>
    </row>
    <row r="25" spans="1:4" s="15" customFormat="1" ht="22.5">
      <c r="A25" s="33" t="s">
        <v>80</v>
      </c>
      <c r="B25" s="18"/>
      <c r="C25" s="44"/>
      <c r="D25" s="44"/>
    </row>
    <row r="26" spans="1:4" ht="11.25">
      <c r="A26" s="34" t="s">
        <v>31</v>
      </c>
      <c r="B26" s="16" t="s">
        <v>32</v>
      </c>
      <c r="C26" s="42">
        <v>0</v>
      </c>
      <c r="D26" s="42">
        <v>0</v>
      </c>
    </row>
    <row r="27" spans="1:4" ht="11.25">
      <c r="A27" s="34" t="s">
        <v>33</v>
      </c>
      <c r="B27" s="16" t="s">
        <v>34</v>
      </c>
      <c r="C27" s="42">
        <v>30000</v>
      </c>
      <c r="D27" s="42">
        <v>30000</v>
      </c>
    </row>
    <row r="28" spans="1:4" ht="11.25">
      <c r="A28" s="34" t="s">
        <v>35</v>
      </c>
      <c r="B28" s="16" t="s">
        <v>36</v>
      </c>
      <c r="C28" s="42">
        <v>0</v>
      </c>
      <c r="D28" s="42">
        <v>0</v>
      </c>
    </row>
    <row r="29" spans="1:4" ht="22.5">
      <c r="A29" s="34" t="s">
        <v>255</v>
      </c>
      <c r="B29" s="16" t="s">
        <v>37</v>
      </c>
      <c r="C29" s="42">
        <v>0</v>
      </c>
      <c r="D29" s="42">
        <v>1436</v>
      </c>
    </row>
    <row r="30" spans="1:4" ht="11.25">
      <c r="A30" s="34" t="s">
        <v>38</v>
      </c>
      <c r="B30" s="16" t="s">
        <v>39</v>
      </c>
      <c r="C30" s="42">
        <v>453728</v>
      </c>
      <c r="D30" s="42">
        <v>834921</v>
      </c>
    </row>
    <row r="31" spans="1:4" s="15" customFormat="1" ht="11.25">
      <c r="A31" s="33" t="s">
        <v>85</v>
      </c>
      <c r="B31" s="18" t="s">
        <v>40</v>
      </c>
      <c r="C31" s="43">
        <f>SUM(C26:C30)</f>
        <v>483728</v>
      </c>
      <c r="D31" s="43">
        <f>SUM(D26:D30)</f>
        <v>866357</v>
      </c>
    </row>
    <row r="32" spans="1:4" s="15" customFormat="1" ht="22.5">
      <c r="A32" s="33" t="s">
        <v>41</v>
      </c>
      <c r="B32" s="18" t="s">
        <v>42</v>
      </c>
      <c r="C32" s="43">
        <f>C23+C24-C31-C41</f>
        <v>81599460</v>
      </c>
      <c r="D32" s="43">
        <f>D23+D24-D31-D41</f>
        <v>91867320</v>
      </c>
    </row>
    <row r="33" spans="1:4" s="15" customFormat="1" ht="22.5">
      <c r="A33" s="33" t="s">
        <v>43</v>
      </c>
      <c r="B33" s="18" t="s">
        <v>44</v>
      </c>
      <c r="C33" s="43">
        <f>C11+C32</f>
        <v>937973326</v>
      </c>
      <c r="D33" s="43">
        <f>D11+D32</f>
        <v>1697779618</v>
      </c>
    </row>
    <row r="34" spans="1:4" s="15" customFormat="1" ht="22.5">
      <c r="A34" s="33" t="s">
        <v>45</v>
      </c>
      <c r="B34" s="18"/>
      <c r="C34" s="44"/>
      <c r="D34" s="44"/>
    </row>
    <row r="35" spans="1:4" ht="11.25">
      <c r="A35" s="34" t="s">
        <v>46</v>
      </c>
      <c r="B35" s="16" t="s">
        <v>47</v>
      </c>
      <c r="C35" s="42">
        <v>0</v>
      </c>
      <c r="D35" s="42">
        <v>0</v>
      </c>
    </row>
    <row r="36" spans="1:4" ht="11.25">
      <c r="A36" s="34" t="s">
        <v>33</v>
      </c>
      <c r="B36" s="16" t="s">
        <v>48</v>
      </c>
      <c r="C36" s="42">
        <v>0</v>
      </c>
      <c r="D36" s="42">
        <v>0</v>
      </c>
    </row>
    <row r="37" spans="1:4" ht="11.25">
      <c r="A37" s="34" t="s">
        <v>35</v>
      </c>
      <c r="B37" s="16" t="s">
        <v>49</v>
      </c>
      <c r="C37" s="42">
        <v>0</v>
      </c>
      <c r="D37" s="42">
        <v>0</v>
      </c>
    </row>
    <row r="38" spans="1:4" ht="22.5">
      <c r="A38" s="34" t="s">
        <v>50</v>
      </c>
      <c r="B38" s="16" t="s">
        <v>51</v>
      </c>
      <c r="C38" s="42">
        <v>0</v>
      </c>
      <c r="D38" s="42">
        <v>0</v>
      </c>
    </row>
    <row r="39" spans="1:4" ht="22.5">
      <c r="A39" s="34" t="s">
        <v>52</v>
      </c>
      <c r="B39" s="16" t="s">
        <v>53</v>
      </c>
      <c r="C39" s="42">
        <v>0</v>
      </c>
      <c r="D39" s="42">
        <v>0</v>
      </c>
    </row>
    <row r="40" spans="1:4" s="15" customFormat="1" ht="11.25">
      <c r="A40" s="33" t="s">
        <v>86</v>
      </c>
      <c r="B40" s="18" t="s">
        <v>54</v>
      </c>
      <c r="C40" s="43"/>
      <c r="D40" s="43"/>
    </row>
    <row r="41" spans="1:4" s="15" customFormat="1" ht="11.25">
      <c r="A41" s="33" t="s">
        <v>55</v>
      </c>
      <c r="B41" s="18" t="s">
        <v>56</v>
      </c>
      <c r="C41" s="44">
        <v>0</v>
      </c>
      <c r="D41" s="44">
        <v>0</v>
      </c>
    </row>
    <row r="42" spans="1:4" s="15" customFormat="1" ht="11.25">
      <c r="A42" s="33" t="s">
        <v>57</v>
      </c>
      <c r="B42" s="18"/>
      <c r="C42" s="44"/>
      <c r="D42" s="44"/>
    </row>
    <row r="43" spans="1:4" s="15" customFormat="1" ht="11.25">
      <c r="A43" s="33" t="s">
        <v>81</v>
      </c>
      <c r="B43" s="18"/>
      <c r="C43" s="44"/>
      <c r="D43" s="44"/>
    </row>
    <row r="44" spans="1:4" ht="11.25">
      <c r="A44" s="34" t="s">
        <v>232</v>
      </c>
      <c r="B44" s="16" t="s">
        <v>58</v>
      </c>
      <c r="C44" s="42">
        <v>826056042</v>
      </c>
      <c r="D44" s="42">
        <v>1414601869</v>
      </c>
    </row>
    <row r="45" spans="1:4" s="15" customFormat="1" ht="11.25">
      <c r="A45" s="33" t="s">
        <v>59</v>
      </c>
      <c r="B45" s="18"/>
      <c r="C45" s="44"/>
      <c r="D45" s="44"/>
    </row>
    <row r="46" spans="1:4" ht="11.25">
      <c r="A46" s="34" t="s">
        <v>60</v>
      </c>
      <c r="B46" s="16" t="s">
        <v>61</v>
      </c>
      <c r="C46" s="42">
        <v>0</v>
      </c>
      <c r="D46" s="42">
        <v>0</v>
      </c>
    </row>
    <row r="47" spans="1:4" s="15" customFormat="1" ht="11.25">
      <c r="A47" s="33" t="s">
        <v>62</v>
      </c>
      <c r="B47" s="18"/>
      <c r="C47" s="44"/>
      <c r="D47" s="44"/>
    </row>
    <row r="48" spans="1:4" ht="22.5">
      <c r="A48" s="35" t="s">
        <v>63</v>
      </c>
      <c r="B48" s="16" t="s">
        <v>64</v>
      </c>
      <c r="C48" s="42">
        <v>0</v>
      </c>
      <c r="D48" s="42">
        <v>0</v>
      </c>
    </row>
    <row r="49" spans="1:4" s="15" customFormat="1" ht="11.25">
      <c r="A49" s="33" t="s">
        <v>65</v>
      </c>
      <c r="B49" s="18"/>
      <c r="C49" s="44"/>
      <c r="D49" s="44"/>
    </row>
    <row r="50" spans="1:4" ht="22.5">
      <c r="A50" s="34" t="s">
        <v>66</v>
      </c>
      <c r="B50" s="16"/>
      <c r="C50" s="42"/>
      <c r="D50" s="42"/>
    </row>
    <row r="51" spans="1:4" ht="11.25">
      <c r="A51" s="34" t="s">
        <v>256</v>
      </c>
      <c r="B51" s="16" t="s">
        <v>67</v>
      </c>
      <c r="C51" s="42">
        <v>0</v>
      </c>
      <c r="D51" s="42">
        <v>111917284</v>
      </c>
    </row>
    <row r="52" spans="1:4" ht="11.25">
      <c r="A52" s="34" t="s">
        <v>68</v>
      </c>
      <c r="B52" s="16" t="s">
        <v>69</v>
      </c>
      <c r="C52" s="42">
        <v>0</v>
      </c>
      <c r="D52" s="42">
        <v>0</v>
      </c>
    </row>
    <row r="53" spans="1:4" ht="22.5">
      <c r="A53" s="34" t="s">
        <v>257</v>
      </c>
      <c r="B53" s="28"/>
      <c r="C53" s="42"/>
      <c r="D53" s="42"/>
    </row>
    <row r="54" spans="1:4" ht="11.25">
      <c r="A54" s="34" t="s">
        <v>256</v>
      </c>
      <c r="B54" s="16" t="s">
        <v>70</v>
      </c>
      <c r="C54" s="42">
        <v>0</v>
      </c>
      <c r="D54" s="42">
        <v>0</v>
      </c>
    </row>
    <row r="55" spans="1:4" ht="11.25">
      <c r="A55" s="34" t="s">
        <v>68</v>
      </c>
      <c r="B55" s="16" t="s">
        <v>71</v>
      </c>
      <c r="C55" s="42">
        <v>0</v>
      </c>
      <c r="D55" s="42">
        <v>0</v>
      </c>
    </row>
    <row r="56" spans="1:4" s="15" customFormat="1" ht="22.5">
      <c r="A56" s="33" t="s">
        <v>72</v>
      </c>
      <c r="B56" s="18"/>
      <c r="C56" s="44"/>
      <c r="D56" s="44"/>
    </row>
    <row r="57" spans="1:4" ht="11.25">
      <c r="A57" s="34" t="s">
        <v>256</v>
      </c>
      <c r="B57" s="16" t="s">
        <v>73</v>
      </c>
      <c r="C57" s="42">
        <v>111917284</v>
      </c>
      <c r="D57" s="42">
        <v>171260465</v>
      </c>
    </row>
    <row r="58" spans="1:4" ht="11.25">
      <c r="A58" s="34" t="s">
        <v>68</v>
      </c>
      <c r="B58" s="16" t="s">
        <v>74</v>
      </c>
      <c r="C58" s="42">
        <v>0</v>
      </c>
      <c r="D58" s="42">
        <v>0</v>
      </c>
    </row>
    <row r="59" spans="1:4" s="15" customFormat="1" ht="11.25">
      <c r="A59" s="33" t="s">
        <v>75</v>
      </c>
      <c r="B59" s="18" t="s">
        <v>76</v>
      </c>
      <c r="C59" s="44">
        <v>0</v>
      </c>
      <c r="D59" s="44">
        <v>0</v>
      </c>
    </row>
    <row r="60" spans="1:4" s="15" customFormat="1" ht="22.5">
      <c r="A60" s="33" t="s">
        <v>77</v>
      </c>
      <c r="B60" s="18" t="s">
        <v>78</v>
      </c>
      <c r="C60" s="43">
        <f>C44+C46+C48+C51-C52+C54-C55+C57-C58-C59</f>
        <v>937973326</v>
      </c>
      <c r="D60" s="43">
        <f>D44+D46+D48+D51-D52+D54-D55+D57-D58-D59</f>
        <v>1697779618</v>
      </c>
    </row>
  </sheetData>
  <sheetProtection selectLockedCells="1"/>
  <mergeCells count="7">
    <mergeCell ref="B1:D1"/>
    <mergeCell ref="A1:A3"/>
    <mergeCell ref="C4:D4"/>
    <mergeCell ref="B4:B5"/>
    <mergeCell ref="A4:A5"/>
    <mergeCell ref="B3:D3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75" top="0.48" bottom="0.51" header="0.49" footer="0.42"/>
  <pageSetup horizontalDpi="600" verticalDpi="600" orientation="portrait" scale="2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dan.zavoianu</cp:lastModifiedBy>
  <cp:lastPrinted>2011-04-20T14:31:34Z</cp:lastPrinted>
  <dcterms:created xsi:type="dcterms:W3CDTF">1996-10-14T23:33:28Z</dcterms:created>
  <dcterms:modified xsi:type="dcterms:W3CDTF">2012-02-23T15:15:26Z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